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Agosto\"/>
    </mc:Choice>
  </mc:AlternateContent>
  <bookViews>
    <workbookView xWindow="0" yWindow="0" windowWidth="20490" windowHeight="87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M84" i="1"/>
  <c r="D84" i="1"/>
  <c r="M83" i="1"/>
  <c r="D83" i="1"/>
  <c r="M82" i="1"/>
  <c r="D82" i="1"/>
  <c r="M81" i="1"/>
  <c r="D81" i="1"/>
  <c r="M80" i="1"/>
  <c r="D80" i="1"/>
  <c r="M79" i="1"/>
  <c r="D79" i="1"/>
  <c r="M78" i="1"/>
  <c r="D78" i="1"/>
  <c r="M77" i="1"/>
  <c r="D77" i="1"/>
  <c r="M76" i="1"/>
  <c r="D76" i="1"/>
  <c r="M75" i="1"/>
  <c r="D75" i="1"/>
  <c r="M74" i="1"/>
  <c r="D74" i="1"/>
  <c r="M73" i="1"/>
  <c r="D73" i="1"/>
  <c r="M72" i="1"/>
  <c r="D72" i="1"/>
  <c r="M71" i="1"/>
  <c r="D71" i="1"/>
  <c r="M70" i="1"/>
  <c r="D70" i="1"/>
  <c r="M69" i="1"/>
  <c r="D69" i="1"/>
  <c r="M68" i="1"/>
  <c r="D68" i="1"/>
  <c r="M67" i="1"/>
  <c r="D67" i="1"/>
  <c r="M66" i="1"/>
  <c r="D66" i="1"/>
  <c r="M65" i="1"/>
  <c r="D65" i="1"/>
  <c r="L64" i="1"/>
  <c r="L85" i="1" s="1"/>
  <c r="K64" i="1"/>
  <c r="K85" i="1" s="1"/>
  <c r="J64" i="1"/>
  <c r="J85" i="1" s="1"/>
  <c r="I64" i="1"/>
  <c r="I85" i="1" s="1"/>
  <c r="H64" i="1"/>
  <c r="G64" i="1"/>
  <c r="F64" i="1"/>
  <c r="M64" i="1" s="1"/>
  <c r="E64" i="1"/>
  <c r="C64" i="1"/>
  <c r="D64" i="1" s="1"/>
  <c r="B64" i="1"/>
  <c r="M63" i="1"/>
  <c r="D63" i="1"/>
  <c r="M62" i="1"/>
  <c r="D62" i="1"/>
  <c r="M61" i="1"/>
  <c r="D61" i="1"/>
  <c r="M60" i="1"/>
  <c r="D60" i="1"/>
  <c r="M59" i="1"/>
  <c r="D59" i="1"/>
  <c r="M58" i="1"/>
  <c r="D58" i="1"/>
  <c r="M57" i="1"/>
  <c r="D57" i="1"/>
  <c r="M56" i="1"/>
  <c r="D56" i="1"/>
  <c r="D54" i="1" s="1"/>
  <c r="M55" i="1"/>
  <c r="D55" i="1"/>
  <c r="L54" i="1"/>
  <c r="K54" i="1"/>
  <c r="J54" i="1"/>
  <c r="I54" i="1"/>
  <c r="H54" i="1"/>
  <c r="G54" i="1"/>
  <c r="F54" i="1"/>
  <c r="E54" i="1"/>
  <c r="M54" i="1" s="1"/>
  <c r="C54" i="1"/>
  <c r="B54" i="1"/>
  <c r="M53" i="1"/>
  <c r="D53" i="1"/>
  <c r="M52" i="1"/>
  <c r="D52" i="1"/>
  <c r="M51" i="1"/>
  <c r="D51" i="1"/>
  <c r="M50" i="1"/>
  <c r="D50" i="1"/>
  <c r="M49" i="1"/>
  <c r="D49" i="1"/>
  <c r="M48" i="1"/>
  <c r="D48" i="1"/>
  <c r="M47" i="1"/>
  <c r="D47" i="1"/>
  <c r="M46" i="1"/>
  <c r="D46" i="1"/>
  <c r="M45" i="1"/>
  <c r="D45" i="1"/>
  <c r="M44" i="1"/>
  <c r="D44" i="1"/>
  <c r="M43" i="1"/>
  <c r="D43" i="1"/>
  <c r="M42" i="1"/>
  <c r="D42" i="1"/>
  <c r="M41" i="1"/>
  <c r="D41" i="1"/>
  <c r="M40" i="1"/>
  <c r="D40" i="1"/>
  <c r="M39" i="1"/>
  <c r="D39" i="1"/>
  <c r="L38" i="1"/>
  <c r="K38" i="1"/>
  <c r="J38" i="1"/>
  <c r="I38" i="1"/>
  <c r="H38" i="1"/>
  <c r="G38" i="1"/>
  <c r="F38" i="1"/>
  <c r="M38" i="1" s="1"/>
  <c r="C38" i="1"/>
  <c r="B38" i="1"/>
  <c r="D38" i="1" s="1"/>
  <c r="M37" i="1"/>
  <c r="D37" i="1"/>
  <c r="M36" i="1"/>
  <c r="D36" i="1"/>
  <c r="M35" i="1"/>
  <c r="D35" i="1"/>
  <c r="M34" i="1"/>
  <c r="D34" i="1"/>
  <c r="M33" i="1"/>
  <c r="D33" i="1"/>
  <c r="M32" i="1"/>
  <c r="D32" i="1"/>
  <c r="M31" i="1"/>
  <c r="D31" i="1"/>
  <c r="M30" i="1"/>
  <c r="D30" i="1"/>
  <c r="M29" i="1"/>
  <c r="D29" i="1"/>
  <c r="L28" i="1"/>
  <c r="K28" i="1"/>
  <c r="J28" i="1"/>
  <c r="I28" i="1"/>
  <c r="H28" i="1"/>
  <c r="G28" i="1"/>
  <c r="F28" i="1"/>
  <c r="E28" i="1"/>
  <c r="M28" i="1" s="1"/>
  <c r="C28" i="1"/>
  <c r="B28" i="1"/>
  <c r="D28" i="1" s="1"/>
  <c r="M27" i="1"/>
  <c r="D27" i="1"/>
  <c r="M26" i="1"/>
  <c r="D26" i="1"/>
  <c r="M25" i="1"/>
  <c r="D25" i="1"/>
  <c r="M24" i="1"/>
  <c r="D24" i="1"/>
  <c r="M23" i="1"/>
  <c r="D23" i="1"/>
  <c r="M22" i="1"/>
  <c r="D22" i="1"/>
  <c r="M21" i="1"/>
  <c r="D21" i="1"/>
  <c r="M20" i="1"/>
  <c r="D20" i="1"/>
  <c r="M19" i="1"/>
  <c r="D19" i="1"/>
  <c r="L18" i="1"/>
  <c r="K18" i="1"/>
  <c r="J18" i="1"/>
  <c r="I18" i="1"/>
  <c r="H18" i="1"/>
  <c r="H85" i="1" s="1"/>
  <c r="G18" i="1"/>
  <c r="F18" i="1"/>
  <c r="E18" i="1"/>
  <c r="M18" i="1" s="1"/>
  <c r="C18" i="1"/>
  <c r="B18" i="1"/>
  <c r="D18" i="1" s="1"/>
  <c r="M17" i="1"/>
  <c r="D17" i="1"/>
  <c r="M16" i="1"/>
  <c r="D16" i="1"/>
  <c r="M15" i="1"/>
  <c r="D15" i="1"/>
  <c r="M14" i="1"/>
  <c r="D14" i="1"/>
  <c r="M13" i="1"/>
  <c r="D13" i="1"/>
  <c r="L12" i="1"/>
  <c r="K12" i="1"/>
  <c r="J12" i="1"/>
  <c r="I12" i="1"/>
  <c r="H12" i="1"/>
  <c r="G12" i="1"/>
  <c r="G85" i="1" s="1"/>
  <c r="F12" i="1"/>
  <c r="F85" i="1" s="1"/>
  <c r="E12" i="1"/>
  <c r="C12" i="1"/>
  <c r="C85" i="1" s="1"/>
  <c r="B12" i="1"/>
  <c r="M85" i="1" l="1"/>
  <c r="A7" i="1" s="1"/>
  <c r="B85" i="1"/>
  <c r="D12" i="1"/>
  <c r="D85" i="1" s="1"/>
  <c r="M12" i="1"/>
</calcChain>
</file>

<file path=xl/sharedStrings.xml><?xml version="1.0" encoding="utf-8"?>
<sst xmlns="http://schemas.openxmlformats.org/spreadsheetml/2006/main" count="99" uniqueCount="99">
  <si>
    <t>Consejo Nacional para la Niñez y la Adolescencia</t>
  </si>
  <si>
    <t xml:space="preserve"> Año 2025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</si>
  <si>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</si>
  <si>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</si>
  <si>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</si>
  <si>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</si>
  <si>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</si>
  <si>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</si>
  <si>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</si>
  <si>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</si>
  <si>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</si>
  <si>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</si>
  <si>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</si>
  <si>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</si>
  <si>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</si>
  <si>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</si>
  <si>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</si>
  <si>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</si>
  <si>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</si>
  <si>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</si>
  <si>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</si>
  <si>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</si>
  <si>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</si>
  <si>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</si>
  <si>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</si>
  <si>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</si>
  <si>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</si>
  <si>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</si>
  <si>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</si>
  <si>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</si>
  <si>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</si>
  <si>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</si>
  <si>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</si>
  <si>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</si>
  <si>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</si>
  <si>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</si>
  <si>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</si>
  <si>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</si>
  <si>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</si>
  <si>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</si>
  <si>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</si>
  <si>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</si>
  <si>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</si>
  <si>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</si>
  <si>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</si>
  <si>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</si>
  <si>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</si>
  <si>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</si>
  <si>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</si>
  <si>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</si>
  <si>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</si>
  <si>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</si>
  <si>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</si>
  <si>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</si>
  <si>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</si>
  <si>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</si>
  <si>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</si>
  <si>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</si>
  <si>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</si>
  <si>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</si>
  <si>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</si>
  <si>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</si>
  <si>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</si>
  <si>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</si>
  <si>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</si>
  <si>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</si>
  <si>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</si>
  <si>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</si>
  <si>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</si>
  <si>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</si>
  <si>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</si>
  <si>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</si>
  <si>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</si>
  <si>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</si>
  <si>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</si>
  <si>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</si>
  <si>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</si>
  <si>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</si>
  <si>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</si>
  <si>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</si>
  <si>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</si>
  <si>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</si>
  <si>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</si>
  <si>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</si>
  <si>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</si>
  <si>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</si>
  <si>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</si>
  <si>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</si>
  <si>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</si>
  <si>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</si>
  <si>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</si>
  <si>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</si>
  <si>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Courier New"/>
        <family val="3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</si>
  <si>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ourier New"/>
        <family val="3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</si>
  <si>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ourier New"/>
        <family val="3"/>
      </rPr>
      <t>Total devengado:</t>
    </r>
    <r>
      <rPr>
        <sz val="11"/>
        <color theme="1"/>
        <rFont val="Courier New"/>
        <family val="3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</si>
  <si>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 
Encargado División de Presupuesto</t>
  </si>
  <si>
    <t>Revisado por 
Encargado Departamento Financiero</t>
  </si>
  <si>
    <t>Aprobado por 
Director Administrativo Financiero</t>
  </si>
  <si>
    <t>Fecha: 02/09/2025
Hora:   03:00 p.m.                                                 
Formato: EXCEL
Tamaño:   87.70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</si>
</sst>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ourier New"/>
      <family val="3"/>
    </font>
    <font>
      <b/>
      <sz val="9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sz val="11"/>
      <name val="Courier New"/>
      <family val="3"/>
    </font>
    <font>
      <sz val="9"/>
      <color theme="1"/>
      <name val="Courier New"/>
      <family val="3"/>
    </font>
    <font>
      <sz val="12"/>
      <color theme="1"/>
      <name val="Courier New"/>
      <family val="3"/>
    </font>
    <font>
      <b/>
      <sz val="18"/>
      <color theme="1"/>
      <name val="Courier New"/>
      <family val="3"/>
    </font>
    <font>
      <b/>
      <sz val="18"/>
      <color rgb="FF000000"/>
      <name val="Courier New"/>
      <family val="3"/>
    </font>
    <font>
      <b/>
      <sz val="14"/>
      <color theme="1"/>
      <name val="Courier New"/>
      <family val="3"/>
    </font>
    <font>
      <b/>
      <sz val="14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165" fontId="5" fillId="0" borderId="5" xfId="0" applyNumberFormat="1" applyFont="1" applyBorder="1"/>
    <xf numFmtId="39" fontId="7" fillId="0" borderId="5" xfId="0" applyNumberFormat="1" applyFont="1" applyBorder="1"/>
    <xf numFmtId="39" fontId="7" fillId="4" borderId="5" xfId="0" applyNumberFormat="1" applyFont="1" applyFill="1" applyBorder="1"/>
    <xf numFmtId="39" fontId="8" fillId="0" borderId="5" xfId="0" applyNumberFormat="1" applyFont="1" applyBorder="1"/>
    <xf numFmtId="43" fontId="10" fillId="0" borderId="5" xfId="1" applyFont="1" applyBorder="1" applyAlignment="1">
      <alignment horizontal="right"/>
    </xf>
    <xf numFmtId="39" fontId="10" fillId="4" borderId="5" xfId="0" applyNumberFormat="1" applyFont="1" applyFill="1" applyBorder="1"/>
    <xf numFmtId="39" fontId="10" fillId="0" borderId="5" xfId="0" applyNumberFormat="1" applyFont="1" applyBorder="1"/>
    <xf numFmtId="39" fontId="11" fillId="0" borderId="5" xfId="0" applyNumberFormat="1" applyFont="1" applyBorder="1"/>
    <xf numFmtId="43" fontId="10" fillId="0" borderId="5" xfId="1" applyFont="1" applyBorder="1"/>
    <xf numFmtId="39" fontId="7" fillId="5" borderId="5" xfId="0" applyNumberFormat="1" applyFont="1" applyFill="1" applyBorder="1"/>
    <xf numFmtId="0" fontId="12" fillId="0" borderId="0" xfId="0" applyFont="1"/>
    <xf numFmtId="39" fontId="12" fillId="0" borderId="0" xfId="0" applyNumberFormat="1" applyFont="1"/>
    <xf numFmtId="0" fontId="13" fillId="0" borderId="0" xfId="0" applyFont="1"/>
    <xf numFmtId="0" fontId="6" fillId="0" borderId="0" xfId="0" applyFont="1" applyAlignment="1">
      <alignment horizontal="left" wrapText="1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0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17" fillId="5" borderId="5" xfId="0" applyFont="1" applyFill="1" applyBorder="1" applyAlignment="1">
      <alignment vertical="center"/>
    </xf>
    <xf numFmtId="0" fontId="9" fillId="0" borderId="5" xfId="0" applyFont="1" applyBorder="1" applyAlignment="1">
      <alignment horizontal="left" wrapText="1" indent="2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 readingOrder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6</xdr:row>
      <xdr:rowOff>32645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tabSelected="1" topLeftCell="A81" zoomScale="85" zoomScaleNormal="85" workbookViewId="0">
      <selection activeCell="J96" sqref="J96"/>
    </sheetView>
  </sheetViews>
  <sheetFormatPr baseColWidth="10" defaultColWidth="9.140625" defaultRowHeight="21.75" customHeight="1" x14ac:dyDescent="0.25"/>
  <cols>
    <col min="1" max="1" width="74.5703125" customWidth="1"/>
    <col min="2" max="2" width="22.42578125" customWidth="1"/>
    <col min="3" max="3" width="21.140625" customWidth="1"/>
    <col min="4" max="4" width="22.140625" customWidth="1"/>
    <col min="5" max="5" width="17.85546875" customWidth="1"/>
    <col min="6" max="6" width="19" customWidth="1"/>
    <col min="7" max="7" width="19.42578125" customWidth="1"/>
    <col min="8" max="8" width="18.7109375" customWidth="1"/>
    <col min="9" max="9" width="19" customWidth="1"/>
    <col min="10" max="10" width="20.42578125" customWidth="1"/>
    <col min="11" max="11" width="20.85546875" customWidth="1"/>
    <col min="12" max="12" width="19.85546875" customWidth="1"/>
    <col min="13" max="13" width="21.5703125" customWidth="1"/>
  </cols>
  <sheetData>
    <row r="1" spans="1:13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.75" customHeight="1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1.75" customHeight="1" x14ac:dyDescent="0.25">
      <c r="A4" s="31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1.75" customHeight="1" x14ac:dyDescent="0.25">
      <c r="A5" s="33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21.75" customHeight="1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21.75" customHeight="1" x14ac:dyDescent="0.25">
      <c r="A7" s="35">
        <f>+M85</f>
        <v>1172069316.79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21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1.75" customHeight="1" x14ac:dyDescent="0.25">
      <c r="A9" s="26" t="s">
        <v>3</v>
      </c>
      <c r="B9" s="27" t="s">
        <v>4</v>
      </c>
      <c r="C9" s="27" t="s">
        <v>5</v>
      </c>
      <c r="D9" s="27" t="s">
        <v>6</v>
      </c>
      <c r="E9" s="28" t="s">
        <v>7</v>
      </c>
      <c r="F9" s="28"/>
      <c r="G9" s="28"/>
      <c r="H9" s="28"/>
      <c r="I9" s="28"/>
      <c r="J9" s="28"/>
      <c r="K9" s="28"/>
      <c r="L9" s="28"/>
      <c r="M9" s="28"/>
    </row>
    <row r="10" spans="1:13" ht="21.75" customHeight="1" x14ac:dyDescent="0.25">
      <c r="A10" s="26"/>
      <c r="B10" s="27"/>
      <c r="C10" s="27"/>
      <c r="D10" s="27"/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</row>
    <row r="11" spans="1:13" ht="30.75" customHeight="1" x14ac:dyDescent="0.25">
      <c r="A11" s="2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30.75" customHeight="1" x14ac:dyDescent="0.3">
      <c r="A12" s="24" t="s">
        <v>18</v>
      </c>
      <c r="B12" s="4">
        <f t="shared" ref="B12" si="0">+B13+B14+B15+B16+B17</f>
        <v>1395632147</v>
      </c>
      <c r="C12" s="5">
        <f>+C13+C14+C15+C16+C17</f>
        <v>-215576639.99999997</v>
      </c>
      <c r="D12" s="4">
        <f>+B12+C12</f>
        <v>1180055507</v>
      </c>
      <c r="E12" s="4">
        <f t="shared" ref="E12:G12" si="1">+E13+E14+E15+E16+E17</f>
        <v>85554808.070000008</v>
      </c>
      <c r="F12" s="4">
        <f t="shared" si="1"/>
        <v>84831828.650000006</v>
      </c>
      <c r="G12" s="4">
        <f t="shared" si="1"/>
        <v>88802763.289999992</v>
      </c>
      <c r="H12" s="4">
        <f>+H13+H14+H15+H16+H17</f>
        <v>87908138.479999989</v>
      </c>
      <c r="I12" s="4">
        <f>+I13+I14+I15+I16+I17</f>
        <v>150298708.42000002</v>
      </c>
      <c r="J12" s="4">
        <f>+J13+J14+J15+J16+J17</f>
        <v>94705867.99000001</v>
      </c>
      <c r="K12" s="4">
        <f>+K13+K14+K15+K16+K17</f>
        <v>91880797.230000004</v>
      </c>
      <c r="L12" s="6">
        <f>+L13+L14+L15+L16+L17</f>
        <v>96140231.780000001</v>
      </c>
      <c r="M12" s="4">
        <f>+E12+F12+G12+H12+I12+J12+K12+L12</f>
        <v>780123143.91000009</v>
      </c>
    </row>
    <row r="13" spans="1:13" ht="30.75" customHeight="1" x14ac:dyDescent="0.25">
      <c r="A13" s="22" t="s">
        <v>19</v>
      </c>
      <c r="B13" s="7">
        <v>977089851</v>
      </c>
      <c r="C13" s="8">
        <v>-119409892.8</v>
      </c>
      <c r="D13" s="9">
        <f t="shared" ref="D13:D39" si="2">+B13+C13</f>
        <v>857679958.20000005</v>
      </c>
      <c r="E13" s="9">
        <v>70528167</v>
      </c>
      <c r="F13" s="9">
        <v>70376652.829999998</v>
      </c>
      <c r="G13" s="9">
        <v>74127301.319999993</v>
      </c>
      <c r="H13" s="9">
        <v>73215206.5</v>
      </c>
      <c r="I13" s="9">
        <v>74349221.5</v>
      </c>
      <c r="J13" s="9">
        <v>74534783.810000002</v>
      </c>
      <c r="K13" s="9">
        <v>76677438.75</v>
      </c>
      <c r="L13" s="10">
        <v>75812466.859999999</v>
      </c>
      <c r="M13" s="9">
        <f t="shared" ref="M13:M76" si="3">+E13+F13+G13+H13+I13+J13+K13+L13</f>
        <v>589621238.56999993</v>
      </c>
    </row>
    <row r="14" spans="1:13" ht="30.75" customHeight="1" x14ac:dyDescent="0.25">
      <c r="A14" s="22" t="s">
        <v>20</v>
      </c>
      <c r="B14" s="7">
        <v>204786276</v>
      </c>
      <c r="C14" s="8">
        <v>-82958576.030000001</v>
      </c>
      <c r="D14" s="9">
        <f t="shared" si="2"/>
        <v>121827699.97</v>
      </c>
      <c r="E14" s="9">
        <v>4357591.1500000004</v>
      </c>
      <c r="F14" s="9">
        <v>3756500</v>
      </c>
      <c r="G14" s="9">
        <v>3643427.29</v>
      </c>
      <c r="H14" s="9">
        <v>3698501.16</v>
      </c>
      <c r="I14" s="9">
        <v>64704974.619999997</v>
      </c>
      <c r="J14" s="9">
        <v>9013818.6199999992</v>
      </c>
      <c r="K14" s="9">
        <v>3780529.7</v>
      </c>
      <c r="L14" s="10">
        <v>9026321.4800000004</v>
      </c>
      <c r="M14" s="9">
        <f t="shared" si="3"/>
        <v>101981664.02000001</v>
      </c>
    </row>
    <row r="15" spans="1:13" ht="30.75" customHeight="1" x14ac:dyDescent="0.25">
      <c r="A15" s="22" t="s">
        <v>21</v>
      </c>
      <c r="B15" s="7">
        <v>500000</v>
      </c>
      <c r="C15" s="8">
        <v>-335000</v>
      </c>
      <c r="D15" s="9">
        <f t="shared" si="2"/>
        <v>165000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10">
        <v>0</v>
      </c>
      <c r="M15" s="9">
        <f t="shared" si="3"/>
        <v>0</v>
      </c>
    </row>
    <row r="16" spans="1:13" ht="30.75" customHeight="1" x14ac:dyDescent="0.25">
      <c r="A16" s="22" t="s">
        <v>22</v>
      </c>
      <c r="B16" s="9">
        <v>74202100</v>
      </c>
      <c r="C16" s="8">
        <v>0</v>
      </c>
      <c r="D16" s="9">
        <f t="shared" si="2"/>
        <v>74202100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10">
        <v>0</v>
      </c>
      <c r="M16" s="9">
        <f t="shared" si="3"/>
        <v>0</v>
      </c>
    </row>
    <row r="17" spans="1:13" ht="30.75" customHeight="1" x14ac:dyDescent="0.25">
      <c r="A17" s="22" t="s">
        <v>23</v>
      </c>
      <c r="B17" s="11">
        <v>139053920</v>
      </c>
      <c r="C17" s="8">
        <v>-12873171.17</v>
      </c>
      <c r="D17" s="9">
        <f t="shared" si="2"/>
        <v>126180748.83</v>
      </c>
      <c r="E17" s="9">
        <v>10669049.92</v>
      </c>
      <c r="F17" s="9">
        <v>10698675.82</v>
      </c>
      <c r="G17" s="9">
        <v>11032034.68</v>
      </c>
      <c r="H17" s="9">
        <v>10994430.82</v>
      </c>
      <c r="I17" s="9">
        <v>11244512.300000001</v>
      </c>
      <c r="J17" s="9">
        <v>11157265.560000001</v>
      </c>
      <c r="K17" s="9">
        <v>11422828.779999999</v>
      </c>
      <c r="L17" s="10">
        <v>11301443.439999999</v>
      </c>
      <c r="M17" s="9">
        <f t="shared" si="3"/>
        <v>88520241.320000008</v>
      </c>
    </row>
    <row r="18" spans="1:13" ht="30.75" customHeight="1" x14ac:dyDescent="0.3">
      <c r="A18" s="24" t="s">
        <v>24</v>
      </c>
      <c r="B18" s="4">
        <f>+B19+B20+B21+B22+B23+B24+B25+B26+B27</f>
        <v>229859894</v>
      </c>
      <c r="C18" s="5">
        <f>+C19+C20+C21+C22+C23+C24+C25+C26+C27</f>
        <v>139595024.29000002</v>
      </c>
      <c r="D18" s="4">
        <f t="shared" si="2"/>
        <v>369454918.29000002</v>
      </c>
      <c r="E18" s="4">
        <f t="shared" ref="E18:L18" si="4">+E19+E20+E21+E22+E23+E24+E25+E26+E27</f>
        <v>6167792.4699999997</v>
      </c>
      <c r="F18" s="4">
        <f t="shared" si="4"/>
        <v>14564342.800000001</v>
      </c>
      <c r="G18" s="4">
        <f t="shared" si="4"/>
        <v>20101288.219999999</v>
      </c>
      <c r="H18" s="4">
        <f t="shared" si="4"/>
        <v>10211116.99</v>
      </c>
      <c r="I18" s="4">
        <f t="shared" si="4"/>
        <v>11458275.580000002</v>
      </c>
      <c r="J18" s="4">
        <f t="shared" si="4"/>
        <v>9894245.4800000004</v>
      </c>
      <c r="K18" s="4">
        <f t="shared" si="4"/>
        <v>45198447.160000004</v>
      </c>
      <c r="L18" s="6">
        <f t="shared" si="4"/>
        <v>45733900.659999996</v>
      </c>
      <c r="M18" s="4">
        <f t="shared" si="3"/>
        <v>163329409.36000001</v>
      </c>
    </row>
    <row r="19" spans="1:13" ht="30.75" customHeight="1" x14ac:dyDescent="0.25">
      <c r="A19" s="22" t="s">
        <v>25</v>
      </c>
      <c r="B19" s="9">
        <v>18050000</v>
      </c>
      <c r="C19" s="8">
        <v>42658141.450000003</v>
      </c>
      <c r="D19" s="9">
        <f t="shared" si="2"/>
        <v>60708141.450000003</v>
      </c>
      <c r="E19" s="9">
        <v>3273111.15</v>
      </c>
      <c r="F19" s="9">
        <v>2341133.2999999998</v>
      </c>
      <c r="G19" s="9">
        <v>7566419.9699999997</v>
      </c>
      <c r="H19" s="9">
        <v>5011212.03</v>
      </c>
      <c r="I19" s="9">
        <v>7819332.7800000003</v>
      </c>
      <c r="J19" s="9">
        <v>3938039.92</v>
      </c>
      <c r="K19" s="9">
        <v>5642943.4400000004</v>
      </c>
      <c r="L19" s="10">
        <v>6309685.0499999998</v>
      </c>
      <c r="M19" s="9">
        <f t="shared" si="3"/>
        <v>41901877.639999993</v>
      </c>
    </row>
    <row r="20" spans="1:13" ht="30.75" customHeight="1" x14ac:dyDescent="0.25">
      <c r="A20" s="22" t="s">
        <v>26</v>
      </c>
      <c r="B20" s="9">
        <v>3855380</v>
      </c>
      <c r="C20" s="8">
        <v>2152911.46</v>
      </c>
      <c r="D20" s="9">
        <f t="shared" si="2"/>
        <v>6008291.46</v>
      </c>
      <c r="E20" s="9">
        <v>4248</v>
      </c>
      <c r="F20" s="9">
        <v>0</v>
      </c>
      <c r="G20" s="9">
        <v>0</v>
      </c>
      <c r="H20" s="9">
        <v>22892</v>
      </c>
      <c r="I20" s="9">
        <v>10259</v>
      </c>
      <c r="J20" s="9">
        <v>0</v>
      </c>
      <c r="K20" s="9">
        <v>249627.19</v>
      </c>
      <c r="L20" s="10">
        <v>333401.40000000002</v>
      </c>
      <c r="M20" s="9">
        <f t="shared" si="3"/>
        <v>620427.59000000008</v>
      </c>
    </row>
    <row r="21" spans="1:13" ht="30.75" customHeight="1" x14ac:dyDescent="0.25">
      <c r="A21" s="22" t="s">
        <v>27</v>
      </c>
      <c r="B21" s="9">
        <v>6000000</v>
      </c>
      <c r="C21" s="8">
        <v>7003200</v>
      </c>
      <c r="D21" s="9">
        <f t="shared" si="2"/>
        <v>13003200</v>
      </c>
      <c r="E21" s="9">
        <v>0</v>
      </c>
      <c r="F21" s="9">
        <v>432327.5</v>
      </c>
      <c r="G21" s="9">
        <v>1521756</v>
      </c>
      <c r="H21" s="9">
        <v>874017.5</v>
      </c>
      <c r="I21" s="9">
        <v>665602.51</v>
      </c>
      <c r="J21" s="9">
        <v>604864.67000000004</v>
      </c>
      <c r="K21" s="9">
        <v>1450428.5</v>
      </c>
      <c r="L21" s="10">
        <v>1168317.4399999999</v>
      </c>
      <c r="M21" s="9">
        <f t="shared" si="3"/>
        <v>6717314.1199999992</v>
      </c>
    </row>
    <row r="22" spans="1:13" ht="30.75" customHeight="1" x14ac:dyDescent="0.25">
      <c r="A22" s="22" t="s">
        <v>28</v>
      </c>
      <c r="B22" s="9">
        <v>4600000</v>
      </c>
      <c r="C22" s="8">
        <v>15856208.65</v>
      </c>
      <c r="D22" s="9">
        <f t="shared" si="2"/>
        <v>20456208.649999999</v>
      </c>
      <c r="E22" s="9">
        <v>0</v>
      </c>
      <c r="F22" s="9">
        <v>0</v>
      </c>
      <c r="G22" s="9">
        <v>1625400</v>
      </c>
      <c r="H22" s="9">
        <v>0</v>
      </c>
      <c r="I22" s="9">
        <v>12460</v>
      </c>
      <c r="J22" s="9">
        <v>0</v>
      </c>
      <c r="K22" s="9">
        <v>6184967.29</v>
      </c>
      <c r="L22" s="10">
        <v>829950</v>
      </c>
      <c r="M22" s="9">
        <f t="shared" si="3"/>
        <v>8652777.2899999991</v>
      </c>
    </row>
    <row r="23" spans="1:13" ht="30.75" customHeight="1" x14ac:dyDescent="0.25">
      <c r="A23" s="22" t="s">
        <v>29</v>
      </c>
      <c r="B23" s="9">
        <v>10800000</v>
      </c>
      <c r="C23" s="8">
        <v>40131873.140000001</v>
      </c>
      <c r="D23" s="9">
        <f t="shared" si="2"/>
        <v>50931873.140000001</v>
      </c>
      <c r="E23" s="9">
        <v>1377301.54</v>
      </c>
      <c r="F23" s="9">
        <v>2071677.32</v>
      </c>
      <c r="G23" s="9">
        <v>1874929.82</v>
      </c>
      <c r="H23" s="9">
        <v>1304930.96</v>
      </c>
      <c r="I23" s="9">
        <v>1079296.44</v>
      </c>
      <c r="J23" s="9">
        <v>1826467.88</v>
      </c>
      <c r="K23" s="9">
        <v>2174031.2599999998</v>
      </c>
      <c r="L23" s="10">
        <v>2525265.4</v>
      </c>
      <c r="M23" s="9">
        <f t="shared" si="3"/>
        <v>14233900.620000001</v>
      </c>
    </row>
    <row r="24" spans="1:13" ht="30.75" customHeight="1" x14ac:dyDescent="0.25">
      <c r="A24" s="22" t="s">
        <v>30</v>
      </c>
      <c r="B24" s="9">
        <v>5108000</v>
      </c>
      <c r="C24" s="8">
        <v>24656728.850000001</v>
      </c>
      <c r="D24" s="9">
        <f t="shared" si="2"/>
        <v>29764728.850000001</v>
      </c>
      <c r="E24" s="9">
        <v>1418811.78</v>
      </c>
      <c r="F24" s="9">
        <v>1535180.64</v>
      </c>
      <c r="G24" s="9">
        <v>1518710.42</v>
      </c>
      <c r="H24" s="9">
        <v>1505322.45</v>
      </c>
      <c r="I24" s="9">
        <v>1552745.21</v>
      </c>
      <c r="J24" s="9">
        <v>1532721.12</v>
      </c>
      <c r="K24" s="9">
        <v>1532006.09</v>
      </c>
      <c r="L24" s="10">
        <v>1517424.36</v>
      </c>
      <c r="M24" s="9">
        <f t="shared" si="3"/>
        <v>12112922.07</v>
      </c>
    </row>
    <row r="25" spans="1:13" ht="30.75" customHeight="1" x14ac:dyDescent="0.25">
      <c r="A25" s="22" t="s">
        <v>31</v>
      </c>
      <c r="B25" s="9">
        <v>0</v>
      </c>
      <c r="C25" s="8">
        <v>38671553.5</v>
      </c>
      <c r="D25" s="9">
        <f t="shared" si="2"/>
        <v>38671553.5</v>
      </c>
      <c r="E25" s="9">
        <v>0</v>
      </c>
      <c r="F25" s="9">
        <v>5619142.8200000003</v>
      </c>
      <c r="G25" s="9">
        <v>2714166.41</v>
      </c>
      <c r="H25" s="9">
        <v>0</v>
      </c>
      <c r="I25" s="9">
        <v>4716</v>
      </c>
      <c r="J25" s="9">
        <v>2002251.92</v>
      </c>
      <c r="K25" s="9">
        <v>2884161.14</v>
      </c>
      <c r="L25" s="10">
        <v>8612609.8699999992</v>
      </c>
      <c r="M25" s="9">
        <f t="shared" si="3"/>
        <v>21837048.16</v>
      </c>
    </row>
    <row r="26" spans="1:13" ht="30.75" customHeight="1" x14ac:dyDescent="0.25">
      <c r="A26" s="22" t="s">
        <v>32</v>
      </c>
      <c r="B26" s="9">
        <v>125786754</v>
      </c>
      <c r="C26" s="8">
        <v>-1320504.25</v>
      </c>
      <c r="D26" s="9">
        <f t="shared" si="2"/>
        <v>124466249.75</v>
      </c>
      <c r="E26" s="9">
        <v>94320</v>
      </c>
      <c r="F26" s="9">
        <v>2564881.2200000002</v>
      </c>
      <c r="G26" s="9">
        <v>3175655.43</v>
      </c>
      <c r="H26" s="9">
        <v>1469116.8</v>
      </c>
      <c r="I26" s="9">
        <v>313863.64</v>
      </c>
      <c r="J26" s="9">
        <v>-11800</v>
      </c>
      <c r="K26" s="9">
        <v>22167998.899999999</v>
      </c>
      <c r="L26" s="10">
        <v>23474043.420000002</v>
      </c>
      <c r="M26" s="9">
        <f t="shared" si="3"/>
        <v>53248079.409999996</v>
      </c>
    </row>
    <row r="27" spans="1:13" ht="30.75" customHeight="1" x14ac:dyDescent="0.25">
      <c r="A27" s="22" t="s">
        <v>33</v>
      </c>
      <c r="B27" s="9">
        <v>55659760</v>
      </c>
      <c r="C27" s="8">
        <v>-30215088.510000002</v>
      </c>
      <c r="D27" s="9">
        <f t="shared" si="2"/>
        <v>25444671.489999998</v>
      </c>
      <c r="E27" s="9">
        <v>0</v>
      </c>
      <c r="F27" s="9">
        <v>0</v>
      </c>
      <c r="G27" s="9">
        <v>104250.17</v>
      </c>
      <c r="H27" s="9">
        <v>23625.25</v>
      </c>
      <c r="I27" s="9">
        <v>0</v>
      </c>
      <c r="J27" s="9">
        <v>1699.97</v>
      </c>
      <c r="K27" s="9">
        <v>2912283.35</v>
      </c>
      <c r="L27" s="10">
        <v>963203.72</v>
      </c>
      <c r="M27" s="9">
        <f t="shared" si="3"/>
        <v>4005062.46</v>
      </c>
    </row>
    <row r="28" spans="1:13" ht="30.75" customHeight="1" x14ac:dyDescent="0.3">
      <c r="A28" s="24" t="s">
        <v>34</v>
      </c>
      <c r="B28" s="4">
        <f t="shared" ref="B28:L28" si="5">+B29+B30+B31+B32+B33+B34+B35+B36+B37</f>
        <v>125088294</v>
      </c>
      <c r="C28" s="5">
        <f t="shared" si="5"/>
        <v>82524093.780000001</v>
      </c>
      <c r="D28" s="4">
        <f t="shared" si="2"/>
        <v>207612387.78</v>
      </c>
      <c r="E28" s="4">
        <f t="shared" si="5"/>
        <v>4468415.99</v>
      </c>
      <c r="F28" s="4">
        <f t="shared" si="5"/>
        <v>19981349.84</v>
      </c>
      <c r="G28" s="4">
        <f t="shared" si="5"/>
        <v>17273589.449999999</v>
      </c>
      <c r="H28" s="4">
        <f t="shared" si="5"/>
        <v>8420209.1899999995</v>
      </c>
      <c r="I28" s="4">
        <f t="shared" si="5"/>
        <v>4939126.43</v>
      </c>
      <c r="J28" s="4">
        <f t="shared" si="5"/>
        <v>11087522.16</v>
      </c>
      <c r="K28" s="4">
        <f t="shared" si="5"/>
        <v>15083436.419999998</v>
      </c>
      <c r="L28" s="6">
        <f t="shared" si="5"/>
        <v>20768352.429999996</v>
      </c>
      <c r="M28" s="4">
        <f t="shared" si="3"/>
        <v>102022001.91</v>
      </c>
    </row>
    <row r="29" spans="1:13" ht="30.75" customHeight="1" x14ac:dyDescent="0.25">
      <c r="A29" s="22" t="s">
        <v>35</v>
      </c>
      <c r="B29" s="9">
        <v>78125048</v>
      </c>
      <c r="C29" s="8">
        <v>5501584.5599999996</v>
      </c>
      <c r="D29" s="9">
        <f t="shared" si="2"/>
        <v>83626632.560000002</v>
      </c>
      <c r="E29" s="9">
        <v>3524901.07</v>
      </c>
      <c r="F29" s="9">
        <v>11233758.029999999</v>
      </c>
      <c r="G29" s="9">
        <v>9032148.7799999993</v>
      </c>
      <c r="H29" s="9">
        <v>5949051.8399999999</v>
      </c>
      <c r="I29" s="9">
        <v>2726636.89</v>
      </c>
      <c r="J29" s="9">
        <v>5290198.55</v>
      </c>
      <c r="K29" s="9">
        <v>8124946.1399999997</v>
      </c>
      <c r="L29" s="10">
        <v>15135355.199999999</v>
      </c>
      <c r="M29" s="9">
        <f t="shared" si="3"/>
        <v>61016996.5</v>
      </c>
    </row>
    <row r="30" spans="1:13" ht="30.75" customHeight="1" x14ac:dyDescent="0.25">
      <c r="A30" s="22" t="s">
        <v>36</v>
      </c>
      <c r="B30" s="9">
        <v>15000000</v>
      </c>
      <c r="C30" s="8">
        <v>3768840.76</v>
      </c>
      <c r="D30" s="9">
        <f t="shared" si="2"/>
        <v>18768840.759999998</v>
      </c>
      <c r="E30" s="9">
        <v>0</v>
      </c>
      <c r="F30" s="9">
        <v>262673.42</v>
      </c>
      <c r="G30" s="9">
        <v>492841.68</v>
      </c>
      <c r="H30" s="9">
        <v>932162.24</v>
      </c>
      <c r="I30" s="9">
        <v>7908.54</v>
      </c>
      <c r="J30" s="9">
        <v>0</v>
      </c>
      <c r="K30" s="9">
        <v>8324.2199999999993</v>
      </c>
      <c r="L30" s="10">
        <v>473425.7</v>
      </c>
      <c r="M30" s="9">
        <f t="shared" si="3"/>
        <v>2177335.7999999998</v>
      </c>
    </row>
    <row r="31" spans="1:13" ht="30.75" customHeight="1" x14ac:dyDescent="0.25">
      <c r="A31" s="22" t="s">
        <v>37</v>
      </c>
      <c r="B31" s="9">
        <v>10963246</v>
      </c>
      <c r="C31" s="8">
        <v>-4129137.56</v>
      </c>
      <c r="D31" s="9">
        <f>+B31+C31</f>
        <v>6834108.4399999995</v>
      </c>
      <c r="E31" s="9">
        <v>741200.48</v>
      </c>
      <c r="F31" s="9">
        <v>0</v>
      </c>
      <c r="G31" s="9">
        <v>94796.49</v>
      </c>
      <c r="H31" s="9">
        <v>0</v>
      </c>
      <c r="I31" s="9">
        <v>17517.29</v>
      </c>
      <c r="J31" s="9">
        <v>127199.28</v>
      </c>
      <c r="K31" s="9">
        <v>791208.44</v>
      </c>
      <c r="L31" s="10">
        <v>117616.51</v>
      </c>
      <c r="M31" s="9">
        <f t="shared" si="3"/>
        <v>1889538.49</v>
      </c>
    </row>
    <row r="32" spans="1:13" ht="30.75" customHeight="1" x14ac:dyDescent="0.25">
      <c r="A32" s="22" t="s">
        <v>38</v>
      </c>
      <c r="B32" s="9">
        <v>0</v>
      </c>
      <c r="C32" s="8">
        <v>11014664.52</v>
      </c>
      <c r="D32" s="9">
        <f t="shared" si="2"/>
        <v>11014664.52</v>
      </c>
      <c r="E32" s="9">
        <v>0</v>
      </c>
      <c r="F32" s="9">
        <v>1775172.5</v>
      </c>
      <c r="G32" s="9">
        <v>0</v>
      </c>
      <c r="H32" s="9">
        <v>0</v>
      </c>
      <c r="I32" s="9">
        <v>9615.49</v>
      </c>
      <c r="J32" s="9">
        <v>0</v>
      </c>
      <c r="K32" s="9">
        <v>1859598.59</v>
      </c>
      <c r="L32" s="10">
        <v>673</v>
      </c>
      <c r="M32" s="9">
        <f t="shared" si="3"/>
        <v>3645059.58</v>
      </c>
    </row>
    <row r="33" spans="1:13" ht="30.75" customHeight="1" x14ac:dyDescent="0.25">
      <c r="A33" s="22" t="s">
        <v>39</v>
      </c>
      <c r="B33" s="9">
        <v>0</v>
      </c>
      <c r="C33" s="8">
        <v>597281.4</v>
      </c>
      <c r="D33" s="9">
        <f t="shared" si="2"/>
        <v>597281.4</v>
      </c>
      <c r="E33" s="9">
        <v>0</v>
      </c>
      <c r="F33" s="9">
        <v>29240.400000000001</v>
      </c>
      <c r="G33" s="9">
        <v>0</v>
      </c>
      <c r="H33" s="9">
        <v>0</v>
      </c>
      <c r="I33" s="9">
        <v>17092.759999999998</v>
      </c>
      <c r="J33" s="9">
        <v>0</v>
      </c>
      <c r="K33" s="9">
        <v>350</v>
      </c>
      <c r="L33" s="10">
        <v>15346.05</v>
      </c>
      <c r="M33" s="9">
        <f t="shared" si="3"/>
        <v>62029.210000000006</v>
      </c>
    </row>
    <row r="34" spans="1:13" ht="30.75" customHeight="1" x14ac:dyDescent="0.25">
      <c r="A34" s="22" t="s">
        <v>40</v>
      </c>
      <c r="B34" s="9">
        <v>0</v>
      </c>
      <c r="C34" s="8">
        <v>383010.79</v>
      </c>
      <c r="D34" s="9">
        <f t="shared" si="2"/>
        <v>383010.79</v>
      </c>
      <c r="E34" s="9">
        <v>0</v>
      </c>
      <c r="F34" s="9">
        <v>5809.1</v>
      </c>
      <c r="G34" s="9">
        <v>62870.28</v>
      </c>
      <c r="H34" s="9">
        <v>0</v>
      </c>
      <c r="I34" s="9">
        <v>14735.19</v>
      </c>
      <c r="J34" s="9">
        <v>0</v>
      </c>
      <c r="K34" s="9">
        <v>7380</v>
      </c>
      <c r="L34" s="10">
        <v>29806.62</v>
      </c>
      <c r="M34" s="9">
        <f t="shared" si="3"/>
        <v>120601.19</v>
      </c>
    </row>
    <row r="35" spans="1:13" ht="30.75" customHeight="1" x14ac:dyDescent="0.25">
      <c r="A35" s="22" t="s">
        <v>41</v>
      </c>
      <c r="B35" s="9">
        <v>20000000</v>
      </c>
      <c r="C35" s="8">
        <v>23938956.120000001</v>
      </c>
      <c r="D35" s="9">
        <f t="shared" si="2"/>
        <v>43938956.120000005</v>
      </c>
      <c r="E35" s="9">
        <v>128898</v>
      </c>
      <c r="F35" s="9">
        <v>3147648.15</v>
      </c>
      <c r="G35" s="9">
        <v>4076827.7</v>
      </c>
      <c r="H35" s="9">
        <v>1188919</v>
      </c>
      <c r="I35" s="9">
        <v>2108420.27</v>
      </c>
      <c r="J35" s="9">
        <v>5670124.3300000001</v>
      </c>
      <c r="K35" s="9">
        <v>1472379.27</v>
      </c>
      <c r="L35" s="10">
        <v>4410418.5599999996</v>
      </c>
      <c r="M35" s="9">
        <f t="shared" si="3"/>
        <v>22203635.279999997</v>
      </c>
    </row>
    <row r="36" spans="1:13" ht="30.75" customHeight="1" x14ac:dyDescent="0.25">
      <c r="A36" s="22" t="s">
        <v>42</v>
      </c>
      <c r="B36" s="9">
        <v>0</v>
      </c>
      <c r="C36" s="8">
        <v>0</v>
      </c>
      <c r="D36" s="9">
        <f t="shared" si="2"/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9">
        <f t="shared" si="3"/>
        <v>0</v>
      </c>
    </row>
    <row r="37" spans="1:13" ht="30.75" customHeight="1" x14ac:dyDescent="0.25">
      <c r="A37" s="22" t="s">
        <v>43</v>
      </c>
      <c r="B37" s="9">
        <v>1000000</v>
      </c>
      <c r="C37" s="8">
        <v>41448893.189999998</v>
      </c>
      <c r="D37" s="9">
        <f t="shared" si="2"/>
        <v>42448893.189999998</v>
      </c>
      <c r="E37" s="9">
        <v>73416.44</v>
      </c>
      <c r="F37" s="9">
        <v>3527048.24</v>
      </c>
      <c r="G37" s="9">
        <v>3514104.52</v>
      </c>
      <c r="H37" s="9">
        <v>350076.11</v>
      </c>
      <c r="I37" s="9">
        <v>37200</v>
      </c>
      <c r="J37" s="9">
        <v>0</v>
      </c>
      <c r="K37" s="9">
        <v>2819249.76</v>
      </c>
      <c r="L37" s="10">
        <v>585710.79</v>
      </c>
      <c r="M37" s="9">
        <f t="shared" si="3"/>
        <v>10906805.859999999</v>
      </c>
    </row>
    <row r="38" spans="1:13" ht="30.75" customHeight="1" x14ac:dyDescent="0.3">
      <c r="A38" s="24" t="s">
        <v>44</v>
      </c>
      <c r="B38" s="4">
        <f>+B39+B40+B41+B42+B43+B44+B45+B46</f>
        <v>186285608</v>
      </c>
      <c r="C38" s="5">
        <f>+C39+C40+C41+C42+C43+C44+C45+C46</f>
        <v>0</v>
      </c>
      <c r="D38" s="4">
        <f t="shared" si="2"/>
        <v>186285608</v>
      </c>
      <c r="E38" s="4">
        <v>0</v>
      </c>
      <c r="F38" s="4">
        <f t="shared" ref="F38:L38" si="6">+F39</f>
        <v>13359767</v>
      </c>
      <c r="G38" s="4">
        <f t="shared" si="6"/>
        <v>16959306</v>
      </c>
      <c r="H38" s="4">
        <f t="shared" si="6"/>
        <v>9254175</v>
      </c>
      <c r="I38" s="4">
        <f t="shared" si="6"/>
        <v>14045585</v>
      </c>
      <c r="J38" s="4">
        <f t="shared" si="6"/>
        <v>23955375</v>
      </c>
      <c r="K38" s="4">
        <f t="shared" si="6"/>
        <v>24531931</v>
      </c>
      <c r="L38" s="6">
        <f t="shared" si="6"/>
        <v>11786734</v>
      </c>
      <c r="M38" s="4">
        <f t="shared" si="3"/>
        <v>113892873</v>
      </c>
    </row>
    <row r="39" spans="1:13" ht="30.75" customHeight="1" x14ac:dyDescent="0.25">
      <c r="A39" s="22" t="s">
        <v>45</v>
      </c>
      <c r="B39" s="9">
        <v>186285608</v>
      </c>
      <c r="C39" s="8">
        <v>0</v>
      </c>
      <c r="D39" s="9">
        <f t="shared" si="2"/>
        <v>186285608</v>
      </c>
      <c r="E39" s="9">
        <v>0</v>
      </c>
      <c r="F39" s="9">
        <v>13359767</v>
      </c>
      <c r="G39" s="9">
        <v>16959306</v>
      </c>
      <c r="H39" s="9">
        <v>9254175</v>
      </c>
      <c r="I39" s="9">
        <v>14045585</v>
      </c>
      <c r="J39" s="9">
        <v>23955375</v>
      </c>
      <c r="K39" s="9">
        <v>24531931</v>
      </c>
      <c r="L39" s="10">
        <v>11786734</v>
      </c>
      <c r="M39" s="9">
        <f t="shared" si="3"/>
        <v>113892873</v>
      </c>
    </row>
    <row r="40" spans="1:13" ht="30.75" customHeight="1" x14ac:dyDescent="0.25">
      <c r="A40" s="22" t="s">
        <v>46</v>
      </c>
      <c r="B40" s="9">
        <v>0</v>
      </c>
      <c r="C40" s="8">
        <v>0</v>
      </c>
      <c r="D40" s="9">
        <f t="shared" ref="D40:D84" si="7">+B40-C40</f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9">
        <f t="shared" si="3"/>
        <v>0</v>
      </c>
    </row>
    <row r="41" spans="1:13" ht="30.75" customHeight="1" x14ac:dyDescent="0.25">
      <c r="A41" s="22" t="s">
        <v>47</v>
      </c>
      <c r="B41" s="9">
        <v>0</v>
      </c>
      <c r="C41" s="8">
        <v>0</v>
      </c>
      <c r="D41" s="9">
        <f t="shared" si="7"/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9">
        <f t="shared" si="3"/>
        <v>0</v>
      </c>
    </row>
    <row r="42" spans="1:13" ht="30.75" customHeight="1" x14ac:dyDescent="0.25">
      <c r="A42" s="22" t="s">
        <v>48</v>
      </c>
      <c r="B42" s="9">
        <v>0</v>
      </c>
      <c r="C42" s="8">
        <v>0</v>
      </c>
      <c r="D42" s="9">
        <f t="shared" si="7"/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9">
        <f t="shared" si="3"/>
        <v>0</v>
      </c>
    </row>
    <row r="43" spans="1:13" ht="30.75" customHeight="1" x14ac:dyDescent="0.25">
      <c r="A43" s="22" t="s">
        <v>49</v>
      </c>
      <c r="B43" s="9">
        <v>0</v>
      </c>
      <c r="C43" s="8">
        <v>0</v>
      </c>
      <c r="D43" s="9">
        <f t="shared" si="7"/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9">
        <f t="shared" si="3"/>
        <v>0</v>
      </c>
    </row>
    <row r="44" spans="1:13" ht="30.75" customHeight="1" x14ac:dyDescent="0.25">
      <c r="A44" s="22" t="s">
        <v>50</v>
      </c>
      <c r="B44" s="9">
        <v>0</v>
      </c>
      <c r="C44" s="8">
        <v>0</v>
      </c>
      <c r="D44" s="9">
        <f t="shared" si="7"/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10">
        <v>0</v>
      </c>
      <c r="M44" s="9">
        <f>+E44+F44+G44+H44+I44+J44+K44+L44</f>
        <v>0</v>
      </c>
    </row>
    <row r="45" spans="1:13" ht="30.75" customHeight="1" x14ac:dyDescent="0.25">
      <c r="A45" s="22" t="s">
        <v>51</v>
      </c>
      <c r="B45" s="9">
        <v>0</v>
      </c>
      <c r="C45" s="8">
        <v>0</v>
      </c>
      <c r="D45" s="9">
        <f t="shared" si="7"/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0">
        <v>0</v>
      </c>
      <c r="M45" s="9">
        <f t="shared" si="3"/>
        <v>0</v>
      </c>
    </row>
    <row r="46" spans="1:13" ht="30.75" customHeight="1" x14ac:dyDescent="0.25">
      <c r="A46" s="22" t="s">
        <v>52</v>
      </c>
      <c r="B46" s="9">
        <v>0</v>
      </c>
      <c r="C46" s="8">
        <v>0</v>
      </c>
      <c r="D46" s="9">
        <f t="shared" si="7"/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10">
        <v>0</v>
      </c>
      <c r="M46" s="9">
        <f t="shared" si="3"/>
        <v>0</v>
      </c>
    </row>
    <row r="47" spans="1:13" ht="30.75" customHeight="1" x14ac:dyDescent="0.3">
      <c r="A47" s="24" t="s">
        <v>53</v>
      </c>
      <c r="B47" s="4">
        <v>0</v>
      </c>
      <c r="C47" s="5">
        <v>0</v>
      </c>
      <c r="D47" s="4">
        <f t="shared" si="7"/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6">
        <v>0</v>
      </c>
      <c r="M47" s="4">
        <f t="shared" si="3"/>
        <v>0</v>
      </c>
    </row>
    <row r="48" spans="1:13" ht="30.75" customHeight="1" x14ac:dyDescent="0.25">
      <c r="A48" s="22" t="s">
        <v>54</v>
      </c>
      <c r="B48" s="9">
        <v>0</v>
      </c>
      <c r="C48" s="8">
        <v>0</v>
      </c>
      <c r="D48" s="9">
        <f t="shared" si="7"/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10">
        <v>0</v>
      </c>
      <c r="M48" s="9">
        <f t="shared" si="3"/>
        <v>0</v>
      </c>
    </row>
    <row r="49" spans="1:13" ht="30.75" customHeight="1" x14ac:dyDescent="0.25">
      <c r="A49" s="22" t="s">
        <v>55</v>
      </c>
      <c r="B49" s="9">
        <v>0</v>
      </c>
      <c r="C49" s="8">
        <v>0</v>
      </c>
      <c r="D49" s="9">
        <f t="shared" si="7"/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10">
        <v>0</v>
      </c>
      <c r="M49" s="9">
        <f t="shared" si="3"/>
        <v>0</v>
      </c>
    </row>
    <row r="50" spans="1:13" ht="30.75" customHeight="1" x14ac:dyDescent="0.25">
      <c r="A50" s="22" t="s">
        <v>56</v>
      </c>
      <c r="B50" s="9">
        <v>0</v>
      </c>
      <c r="C50" s="8">
        <v>0</v>
      </c>
      <c r="D50" s="9">
        <f t="shared" si="7"/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10">
        <v>0</v>
      </c>
      <c r="M50" s="9">
        <f t="shared" si="3"/>
        <v>0</v>
      </c>
    </row>
    <row r="51" spans="1:13" ht="30.75" customHeight="1" x14ac:dyDescent="0.25">
      <c r="A51" s="22" t="s">
        <v>57</v>
      </c>
      <c r="B51" s="9">
        <v>0</v>
      </c>
      <c r="C51" s="8">
        <v>0</v>
      </c>
      <c r="D51" s="9">
        <f t="shared" si="7"/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10">
        <v>0</v>
      </c>
      <c r="M51" s="9">
        <f t="shared" si="3"/>
        <v>0</v>
      </c>
    </row>
    <row r="52" spans="1:13" ht="30.75" customHeight="1" x14ac:dyDescent="0.25">
      <c r="A52" s="22" t="s">
        <v>58</v>
      </c>
      <c r="B52" s="9">
        <v>0</v>
      </c>
      <c r="C52" s="8">
        <v>0</v>
      </c>
      <c r="D52" s="9">
        <f t="shared" si="7"/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10">
        <v>0</v>
      </c>
      <c r="M52" s="9">
        <f t="shared" si="3"/>
        <v>0</v>
      </c>
    </row>
    <row r="53" spans="1:13" ht="30.75" customHeight="1" x14ac:dyDescent="0.25">
      <c r="A53" s="22" t="s">
        <v>59</v>
      </c>
      <c r="B53" s="9">
        <v>0</v>
      </c>
      <c r="C53" s="8">
        <v>0</v>
      </c>
      <c r="D53" s="9">
        <f t="shared" si="7"/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10">
        <v>0</v>
      </c>
      <c r="M53" s="9">
        <f t="shared" si="3"/>
        <v>0</v>
      </c>
    </row>
    <row r="54" spans="1:13" ht="30.75" customHeight="1" x14ac:dyDescent="0.3">
      <c r="A54" s="24" t="s">
        <v>60</v>
      </c>
      <c r="B54" s="4">
        <f>+B55+B56+B57+B58+B59+B60+B61+B62+B63</f>
        <v>1500000</v>
      </c>
      <c r="C54" s="5">
        <f>+C55+C56+C57+C58+C59+C60+C61+C62+C63</f>
        <v>32219034.240000002</v>
      </c>
      <c r="D54" s="4">
        <f>+D55+D56+D57+D58+D59+D60+D61+D62+D63</f>
        <v>33719034.240000002</v>
      </c>
      <c r="E54" s="4">
        <f t="shared" ref="E54:L54" si="8">+E55+E56+E57+E58+E59+E60+E61+E62+E63</f>
        <v>0</v>
      </c>
      <c r="F54" s="4">
        <f t="shared" si="8"/>
        <v>3848345.39</v>
      </c>
      <c r="G54" s="4">
        <f t="shared" si="8"/>
        <v>503537.86</v>
      </c>
      <c r="H54" s="4">
        <f t="shared" si="8"/>
        <v>810209.54</v>
      </c>
      <c r="I54" s="4">
        <f t="shared" si="8"/>
        <v>0</v>
      </c>
      <c r="J54" s="4">
        <f t="shared" si="8"/>
        <v>190958.13</v>
      </c>
      <c r="K54" s="4">
        <f t="shared" si="8"/>
        <v>5601107.8700000001</v>
      </c>
      <c r="L54" s="6">
        <f t="shared" si="8"/>
        <v>290579.48</v>
      </c>
      <c r="M54" s="4">
        <f t="shared" si="3"/>
        <v>11244738.27</v>
      </c>
    </row>
    <row r="55" spans="1:13" ht="30.75" customHeight="1" x14ac:dyDescent="0.25">
      <c r="A55" s="22" t="s">
        <v>61</v>
      </c>
      <c r="B55" s="9">
        <v>1500000</v>
      </c>
      <c r="C55" s="8">
        <v>10403310.050000001</v>
      </c>
      <c r="D55" s="9">
        <f>+B55+C55</f>
        <v>11903310.050000001</v>
      </c>
      <c r="E55" s="9">
        <v>0</v>
      </c>
      <c r="F55" s="9">
        <v>648545.39</v>
      </c>
      <c r="G55" s="9">
        <v>317054.2</v>
      </c>
      <c r="H55" s="9">
        <v>468295.1</v>
      </c>
      <c r="I55" s="9">
        <v>0</v>
      </c>
      <c r="J55" s="9">
        <v>0</v>
      </c>
      <c r="K55" s="9">
        <v>497671.49</v>
      </c>
      <c r="L55" s="10">
        <v>155229</v>
      </c>
      <c r="M55" s="9">
        <f t="shared" si="3"/>
        <v>2086795.18</v>
      </c>
    </row>
    <row r="56" spans="1:13" ht="30.75" customHeight="1" x14ac:dyDescent="0.25">
      <c r="A56" s="22" t="s">
        <v>62</v>
      </c>
      <c r="B56" s="9">
        <v>0</v>
      </c>
      <c r="C56" s="8">
        <v>11250.01</v>
      </c>
      <c r="D56" s="9">
        <f>+C56</f>
        <v>11250.01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10">
        <v>0</v>
      </c>
      <c r="M56" s="9">
        <f t="shared" si="3"/>
        <v>0</v>
      </c>
    </row>
    <row r="57" spans="1:13" ht="30.75" customHeight="1" x14ac:dyDescent="0.25">
      <c r="A57" s="22" t="s">
        <v>63</v>
      </c>
      <c r="B57" s="9">
        <v>0</v>
      </c>
      <c r="C57" s="8">
        <v>0</v>
      </c>
      <c r="D57" s="9">
        <f t="shared" si="7"/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10">
        <v>0</v>
      </c>
      <c r="M57" s="9">
        <f t="shared" si="3"/>
        <v>0</v>
      </c>
    </row>
    <row r="58" spans="1:13" ht="30.75" customHeight="1" x14ac:dyDescent="0.25">
      <c r="A58" s="22" t="s">
        <v>64</v>
      </c>
      <c r="B58" s="9">
        <v>0</v>
      </c>
      <c r="C58" s="8">
        <v>12499800</v>
      </c>
      <c r="D58" s="9">
        <f>+C58</f>
        <v>12499800</v>
      </c>
      <c r="E58" s="9">
        <v>0</v>
      </c>
      <c r="F58" s="9">
        <v>3199800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0">
        <v>0</v>
      </c>
      <c r="M58" s="9">
        <f t="shared" si="3"/>
        <v>3199800</v>
      </c>
    </row>
    <row r="59" spans="1:13" ht="30.75" customHeight="1" x14ac:dyDescent="0.25">
      <c r="A59" s="22" t="s">
        <v>65</v>
      </c>
      <c r="B59" s="9">
        <v>0</v>
      </c>
      <c r="C59" s="8">
        <v>3189095.37</v>
      </c>
      <c r="D59" s="9">
        <f>+C59</f>
        <v>3189095.37</v>
      </c>
      <c r="E59" s="9">
        <v>0</v>
      </c>
      <c r="F59" s="9">
        <v>0</v>
      </c>
      <c r="G59" s="9">
        <v>186483.66</v>
      </c>
      <c r="H59" s="9">
        <v>341914.44</v>
      </c>
      <c r="I59" s="9">
        <v>0</v>
      </c>
      <c r="J59" s="9">
        <v>0</v>
      </c>
      <c r="K59" s="9">
        <v>1301677.72</v>
      </c>
      <c r="L59" s="10">
        <v>135350.48000000001</v>
      </c>
      <c r="M59" s="9">
        <f t="shared" si="3"/>
        <v>1965426.2999999998</v>
      </c>
    </row>
    <row r="60" spans="1:13" ht="30.75" customHeight="1" x14ac:dyDescent="0.25">
      <c r="A60" s="22" t="s">
        <v>66</v>
      </c>
      <c r="B60" s="9">
        <v>0</v>
      </c>
      <c r="C60" s="8">
        <v>205098.15</v>
      </c>
      <c r="D60" s="9">
        <f>+C60</f>
        <v>205098.15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10">
        <v>0</v>
      </c>
      <c r="M60" s="9">
        <f t="shared" si="3"/>
        <v>0</v>
      </c>
    </row>
    <row r="61" spans="1:13" ht="30.75" customHeight="1" x14ac:dyDescent="0.25">
      <c r="A61" s="22" t="s">
        <v>67</v>
      </c>
      <c r="B61" s="9">
        <v>0</v>
      </c>
      <c r="C61" s="8">
        <v>0</v>
      </c>
      <c r="D61" s="9">
        <f t="shared" si="7"/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0">
        <v>0</v>
      </c>
      <c r="M61" s="9">
        <f t="shared" si="3"/>
        <v>0</v>
      </c>
    </row>
    <row r="62" spans="1:13" ht="30.75" customHeight="1" x14ac:dyDescent="0.25">
      <c r="A62" s="22" t="s">
        <v>68</v>
      </c>
      <c r="B62" s="9">
        <v>0</v>
      </c>
      <c r="C62" s="8">
        <v>5910480.6600000001</v>
      </c>
      <c r="D62" s="9">
        <f>+C62</f>
        <v>5910480.6600000001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190958.13</v>
      </c>
      <c r="K62" s="9">
        <v>3801758.66</v>
      </c>
      <c r="L62" s="10">
        <v>0</v>
      </c>
      <c r="M62" s="9">
        <f t="shared" si="3"/>
        <v>3992716.79</v>
      </c>
    </row>
    <row r="63" spans="1:13" ht="30.75" customHeight="1" x14ac:dyDescent="0.25">
      <c r="A63" s="22" t="s">
        <v>69</v>
      </c>
      <c r="B63" s="9">
        <v>0</v>
      </c>
      <c r="C63" s="8">
        <v>0</v>
      </c>
      <c r="D63" s="9">
        <f t="shared" si="7"/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0">
        <v>0</v>
      </c>
      <c r="M63" s="9">
        <f t="shared" si="3"/>
        <v>0</v>
      </c>
    </row>
    <row r="64" spans="1:13" ht="30.75" customHeight="1" x14ac:dyDescent="0.3">
      <c r="A64" s="24" t="s">
        <v>70</v>
      </c>
      <c r="B64" s="4">
        <f>+B65+B66+B67+B68</f>
        <v>0</v>
      </c>
      <c r="C64" s="5">
        <f t="shared" ref="C64:L64" si="9">+C65+C66+C67+C68</f>
        <v>2918414.11</v>
      </c>
      <c r="D64" s="4">
        <f>+C64</f>
        <v>2918414.11</v>
      </c>
      <c r="E64" s="4">
        <f t="shared" si="9"/>
        <v>0</v>
      </c>
      <c r="F64" s="4">
        <f t="shared" si="9"/>
        <v>0</v>
      </c>
      <c r="G64" s="4">
        <f t="shared" si="9"/>
        <v>211792.21</v>
      </c>
      <c r="H64" s="4">
        <f t="shared" si="9"/>
        <v>0</v>
      </c>
      <c r="I64" s="4">
        <f t="shared" si="9"/>
        <v>0</v>
      </c>
      <c r="J64" s="4">
        <f t="shared" si="9"/>
        <v>1257118.1299999999</v>
      </c>
      <c r="K64" s="4">
        <f t="shared" si="9"/>
        <v>0</v>
      </c>
      <c r="L64" s="6">
        <f t="shared" si="9"/>
        <v>-11760</v>
      </c>
      <c r="M64" s="4">
        <f t="shared" si="3"/>
        <v>1457150.3399999999</v>
      </c>
    </row>
    <row r="65" spans="1:13" ht="30.75" customHeight="1" x14ac:dyDescent="0.25">
      <c r="A65" s="22" t="s">
        <v>71</v>
      </c>
      <c r="B65" s="9">
        <v>0</v>
      </c>
      <c r="C65" s="8">
        <v>2918414.11</v>
      </c>
      <c r="D65" s="9">
        <f>+C65</f>
        <v>2918414.11</v>
      </c>
      <c r="E65" s="9">
        <v>0</v>
      </c>
      <c r="F65" s="9">
        <v>0</v>
      </c>
      <c r="G65" s="9">
        <v>211792.21</v>
      </c>
      <c r="H65" s="9">
        <v>0</v>
      </c>
      <c r="I65" s="9">
        <v>0</v>
      </c>
      <c r="J65" s="9">
        <v>1257118.1299999999</v>
      </c>
      <c r="K65" s="9">
        <v>0</v>
      </c>
      <c r="L65" s="10">
        <v>-11760</v>
      </c>
      <c r="M65" s="9">
        <f t="shared" si="3"/>
        <v>1457150.3399999999</v>
      </c>
    </row>
    <row r="66" spans="1:13" ht="30.75" customHeight="1" x14ac:dyDescent="0.25">
      <c r="A66" s="22" t="s">
        <v>72</v>
      </c>
      <c r="B66" s="9">
        <v>0</v>
      </c>
      <c r="C66" s="8">
        <v>0</v>
      </c>
      <c r="D66" s="9">
        <f t="shared" si="7"/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10">
        <v>0</v>
      </c>
      <c r="M66" s="9">
        <f t="shared" si="3"/>
        <v>0</v>
      </c>
    </row>
    <row r="67" spans="1:13" ht="30.75" customHeight="1" x14ac:dyDescent="0.25">
      <c r="A67" s="22" t="s">
        <v>73</v>
      </c>
      <c r="B67" s="9">
        <v>0</v>
      </c>
      <c r="C67" s="8">
        <v>0</v>
      </c>
      <c r="D67" s="9">
        <f t="shared" si="7"/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10">
        <v>0</v>
      </c>
      <c r="M67" s="9">
        <f t="shared" si="3"/>
        <v>0</v>
      </c>
    </row>
    <row r="68" spans="1:13" ht="30.75" customHeight="1" x14ac:dyDescent="0.25">
      <c r="A68" s="22" t="s">
        <v>74</v>
      </c>
      <c r="B68" s="9">
        <v>0</v>
      </c>
      <c r="C68" s="8">
        <v>0</v>
      </c>
      <c r="D68" s="9">
        <f t="shared" si="7"/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10">
        <v>0</v>
      </c>
      <c r="M68" s="9">
        <f t="shared" si="3"/>
        <v>0</v>
      </c>
    </row>
    <row r="69" spans="1:13" ht="30.75" customHeight="1" x14ac:dyDescent="0.3">
      <c r="A69" s="24" t="s">
        <v>75</v>
      </c>
      <c r="B69" s="4">
        <v>0</v>
      </c>
      <c r="C69" s="5">
        <v>0</v>
      </c>
      <c r="D69" s="4">
        <f t="shared" si="7"/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6">
        <v>0</v>
      </c>
      <c r="M69" s="4">
        <f t="shared" si="3"/>
        <v>0</v>
      </c>
    </row>
    <row r="70" spans="1:13" ht="30.75" customHeight="1" x14ac:dyDescent="0.25">
      <c r="A70" s="22" t="s">
        <v>76</v>
      </c>
      <c r="B70" s="9">
        <v>0</v>
      </c>
      <c r="C70" s="8">
        <v>0</v>
      </c>
      <c r="D70" s="9">
        <f t="shared" si="7"/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10">
        <v>0</v>
      </c>
      <c r="M70" s="9">
        <f>+E70+F70+G70+H70+I70+J70+K70+L70</f>
        <v>0</v>
      </c>
    </row>
    <row r="71" spans="1:13" ht="30.75" customHeight="1" x14ac:dyDescent="0.25">
      <c r="A71" s="22" t="s">
        <v>77</v>
      </c>
      <c r="B71" s="9">
        <v>0</v>
      </c>
      <c r="C71" s="8">
        <v>0</v>
      </c>
      <c r="D71" s="9">
        <f t="shared" si="7"/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10">
        <v>0</v>
      </c>
      <c r="M71" s="9">
        <f t="shared" si="3"/>
        <v>0</v>
      </c>
    </row>
    <row r="72" spans="1:13" ht="30.75" customHeight="1" x14ac:dyDescent="0.3">
      <c r="A72" s="24" t="s">
        <v>78</v>
      </c>
      <c r="B72" s="4">
        <v>0</v>
      </c>
      <c r="C72" s="5">
        <v>0</v>
      </c>
      <c r="D72" s="4">
        <f t="shared" si="7"/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6">
        <v>0</v>
      </c>
      <c r="M72" s="4">
        <f t="shared" si="3"/>
        <v>0</v>
      </c>
    </row>
    <row r="73" spans="1:13" ht="30.75" customHeight="1" x14ac:dyDescent="0.25">
      <c r="A73" s="22" t="s">
        <v>79</v>
      </c>
      <c r="B73" s="9">
        <v>0</v>
      </c>
      <c r="C73" s="8">
        <v>0</v>
      </c>
      <c r="D73" s="9">
        <f t="shared" si="7"/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10">
        <v>0</v>
      </c>
      <c r="M73" s="9">
        <f t="shared" si="3"/>
        <v>0</v>
      </c>
    </row>
    <row r="74" spans="1:13" ht="30.75" customHeight="1" x14ac:dyDescent="0.25">
      <c r="A74" s="22" t="s">
        <v>80</v>
      </c>
      <c r="B74" s="9">
        <v>0</v>
      </c>
      <c r="C74" s="8">
        <v>0</v>
      </c>
      <c r="D74" s="9">
        <f t="shared" si="7"/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10">
        <v>0</v>
      </c>
      <c r="M74" s="9">
        <f t="shared" si="3"/>
        <v>0</v>
      </c>
    </row>
    <row r="75" spans="1:13" ht="30.75" customHeight="1" x14ac:dyDescent="0.25">
      <c r="A75" s="22" t="s">
        <v>81</v>
      </c>
      <c r="B75" s="9">
        <v>0</v>
      </c>
      <c r="C75" s="8">
        <v>0</v>
      </c>
      <c r="D75" s="9">
        <f t="shared" si="7"/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9">
        <f t="shared" si="3"/>
        <v>0</v>
      </c>
    </row>
    <row r="76" spans="1:13" ht="30.75" customHeight="1" x14ac:dyDescent="0.3">
      <c r="A76" s="25" t="s">
        <v>82</v>
      </c>
      <c r="B76" s="4">
        <v>0</v>
      </c>
      <c r="C76" s="5">
        <v>0</v>
      </c>
      <c r="D76" s="4">
        <f t="shared" si="7"/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6">
        <v>0</v>
      </c>
      <c r="M76" s="4">
        <f t="shared" si="3"/>
        <v>0</v>
      </c>
    </row>
    <row r="77" spans="1:13" ht="30.75" customHeight="1" x14ac:dyDescent="0.25">
      <c r="A77" s="24" t="s">
        <v>83</v>
      </c>
      <c r="B77" s="9">
        <v>0</v>
      </c>
      <c r="C77" s="8">
        <v>0</v>
      </c>
      <c r="D77" s="9">
        <f t="shared" si="7"/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9">
        <f t="shared" ref="M77:M85" si="10">+E77+F77+G77+H77+I77+J77+K77+L77</f>
        <v>0</v>
      </c>
    </row>
    <row r="78" spans="1:13" ht="30.75" customHeight="1" x14ac:dyDescent="0.25">
      <c r="A78" s="22" t="s">
        <v>84</v>
      </c>
      <c r="B78" s="9">
        <v>0</v>
      </c>
      <c r="C78" s="8">
        <v>0</v>
      </c>
      <c r="D78" s="9">
        <f t="shared" si="7"/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9">
        <f t="shared" si="10"/>
        <v>0</v>
      </c>
    </row>
    <row r="79" spans="1:13" ht="30.75" customHeight="1" x14ac:dyDescent="0.25">
      <c r="A79" s="22" t="s">
        <v>85</v>
      </c>
      <c r="B79" s="9">
        <v>0</v>
      </c>
      <c r="C79" s="8">
        <v>0</v>
      </c>
      <c r="D79" s="9">
        <f t="shared" si="7"/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9">
        <f t="shared" si="10"/>
        <v>0</v>
      </c>
    </row>
    <row r="80" spans="1:13" ht="30.75" customHeight="1" x14ac:dyDescent="0.3">
      <c r="A80" s="24" t="s">
        <v>86</v>
      </c>
      <c r="B80" s="4">
        <v>0</v>
      </c>
      <c r="C80" s="5">
        <v>0</v>
      </c>
      <c r="D80" s="4">
        <f t="shared" si="7"/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6">
        <v>0</v>
      </c>
      <c r="M80" s="4">
        <f t="shared" si="10"/>
        <v>0</v>
      </c>
    </row>
    <row r="81" spans="1:13" ht="30.75" customHeight="1" x14ac:dyDescent="0.25">
      <c r="A81" s="22" t="s">
        <v>87</v>
      </c>
      <c r="B81" s="9">
        <v>0</v>
      </c>
      <c r="C81" s="8">
        <v>0</v>
      </c>
      <c r="D81" s="9">
        <f t="shared" si="7"/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9">
        <f t="shared" si="10"/>
        <v>0</v>
      </c>
    </row>
    <row r="82" spans="1:13" ht="30.75" customHeight="1" x14ac:dyDescent="0.25">
      <c r="A82" s="22" t="s">
        <v>88</v>
      </c>
      <c r="B82" s="9">
        <v>0</v>
      </c>
      <c r="C82" s="8">
        <v>0</v>
      </c>
      <c r="D82" s="9">
        <f t="shared" si="7"/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9">
        <f t="shared" si="10"/>
        <v>0</v>
      </c>
    </row>
    <row r="83" spans="1:13" ht="30.75" customHeight="1" x14ac:dyDescent="0.3">
      <c r="A83" s="24" t="s">
        <v>89</v>
      </c>
      <c r="B83" s="4">
        <v>0</v>
      </c>
      <c r="C83" s="5">
        <v>0</v>
      </c>
      <c r="D83" s="4">
        <f t="shared" si="7"/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6">
        <v>0</v>
      </c>
      <c r="M83" s="4">
        <f t="shared" si="10"/>
        <v>0</v>
      </c>
    </row>
    <row r="84" spans="1:13" ht="30.75" customHeight="1" x14ac:dyDescent="0.25">
      <c r="A84" s="22" t="s">
        <v>90</v>
      </c>
      <c r="B84" s="9">
        <v>0</v>
      </c>
      <c r="C84" s="8">
        <v>0</v>
      </c>
      <c r="D84" s="9">
        <f t="shared" si="7"/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9">
        <f t="shared" si="10"/>
        <v>0</v>
      </c>
    </row>
    <row r="85" spans="1:13" ht="30.75" customHeight="1" x14ac:dyDescent="0.3">
      <c r="A85" s="21" t="s">
        <v>91</v>
      </c>
      <c r="B85" s="12">
        <f>+B12+B18+B28+B38+B54+B64</f>
        <v>1938365943</v>
      </c>
      <c r="C85" s="12">
        <f t="shared" ref="C85" si="11">+C12+C18+C28+C38+C54+C64</f>
        <v>41679926.420000054</v>
      </c>
      <c r="D85" s="12">
        <f>+D12+D18+D28+D38+D54+D64+D69+D72+D76+D80+D83</f>
        <v>1980045869.4199998</v>
      </c>
      <c r="E85" s="12">
        <f t="shared" ref="E85" si="12">+E76+E72+E69+E64+E54+E47+E38+E28+E18+E12</f>
        <v>96191016.530000001</v>
      </c>
      <c r="F85" s="12">
        <f>+F76+F72+F69+F64+F54+F47+F38+F28+F18+F12</f>
        <v>136585633.68000001</v>
      </c>
      <c r="G85" s="12">
        <f>+G76+G72+G69+G64+G54+G47+G38+G28+G18+G12</f>
        <v>143852277.02999997</v>
      </c>
      <c r="H85" s="12">
        <f>+H76+H72+H69+H64+H54+H47+H38+H28+H18+H12</f>
        <v>116603849.19999999</v>
      </c>
      <c r="I85" s="12">
        <f>+I76+I72+I69+I64+I54+I47+I38+I28+I18+I12+I80+I83</f>
        <v>180741695.43000001</v>
      </c>
      <c r="J85" s="12">
        <f>+J76+J72+J69+J64+J54+J47+J38+J28+J18+J12+J80+J83</f>
        <v>141091086.89000002</v>
      </c>
      <c r="K85" s="12">
        <f>+K76+K72+K69+K64+K54+K47+K38+K28+K18+K12+K80+K83</f>
        <v>182295719.68000001</v>
      </c>
      <c r="L85" s="12">
        <f>+L76+L72+L69+L64+L54+L47+L38+L28+L18+L12+L80+L83</f>
        <v>174708038.34999999</v>
      </c>
      <c r="M85" s="12">
        <f t="shared" si="10"/>
        <v>1172069316.79</v>
      </c>
    </row>
    <row r="86" spans="1:13" ht="21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4"/>
    </row>
    <row r="87" spans="1:13" ht="21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4"/>
    </row>
    <row r="88" spans="1:13" ht="21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4"/>
    </row>
    <row r="89" spans="1:13" ht="21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4"/>
    </row>
    <row r="90" spans="1:13" ht="21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4"/>
    </row>
    <row r="91" spans="1:13" ht="21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4"/>
    </row>
    <row r="92" spans="1:13" ht="21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4"/>
    </row>
    <row r="93" spans="1:13" ht="21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4"/>
    </row>
    <row r="94" spans="1:13" ht="21.75" customHeight="1" thickBot="1" x14ac:dyDescent="0.3">
      <c r="A94" s="13"/>
      <c r="B94" s="15"/>
      <c r="C94" s="15"/>
      <c r="D94" s="15"/>
      <c r="E94" s="16"/>
      <c r="F94" s="16"/>
      <c r="G94" s="16"/>
      <c r="H94" s="16"/>
      <c r="I94" s="16"/>
      <c r="J94" s="16"/>
      <c r="K94" s="16"/>
      <c r="L94" s="16"/>
      <c r="M94" s="16"/>
    </row>
    <row r="95" spans="1:13" ht="31.5" thickBot="1" x14ac:dyDescent="0.3">
      <c r="A95" s="17" t="s">
        <v>92</v>
      </c>
      <c r="B95" s="36" t="s">
        <v>98</v>
      </c>
      <c r="C95" s="37"/>
      <c r="D95" s="15"/>
      <c r="E95" s="16"/>
      <c r="F95" s="16"/>
      <c r="G95" s="16"/>
      <c r="H95" s="16"/>
      <c r="I95" s="16"/>
      <c r="J95" s="16"/>
      <c r="K95" s="16"/>
      <c r="L95" s="16"/>
      <c r="M95" s="16"/>
    </row>
    <row r="96" spans="1:13" ht="46.5" thickBot="1" x14ac:dyDescent="0.3">
      <c r="A96" s="17" t="s">
        <v>93</v>
      </c>
      <c r="B96" s="36"/>
      <c r="C96" s="37"/>
      <c r="D96" s="15"/>
      <c r="E96" s="18"/>
      <c r="F96" s="18"/>
      <c r="G96" s="18"/>
      <c r="H96" s="18"/>
      <c r="I96" s="18"/>
      <c r="J96" s="18"/>
      <c r="K96" s="18"/>
      <c r="L96" s="18"/>
      <c r="M96" s="18"/>
    </row>
    <row r="97" spans="1:13" ht="108.75" thickBot="1" x14ac:dyDescent="0.45">
      <c r="A97" s="19" t="s">
        <v>94</v>
      </c>
      <c r="B97" s="20"/>
      <c r="C97" s="40"/>
      <c r="D97" s="40"/>
      <c r="E97" s="40"/>
      <c r="G97" s="39"/>
      <c r="H97" s="39"/>
      <c r="I97" s="39"/>
      <c r="K97" s="40"/>
      <c r="L97" s="40"/>
      <c r="M97" s="40"/>
    </row>
    <row r="98" spans="1:13" ht="21.75" customHeight="1" x14ac:dyDescent="0.25">
      <c r="A98" s="13"/>
      <c r="B98" s="20"/>
      <c r="C98" s="41" t="s">
        <v>95</v>
      </c>
      <c r="D98" s="41"/>
      <c r="E98" s="41"/>
      <c r="G98" s="38" t="s">
        <v>96</v>
      </c>
      <c r="H98" s="38"/>
      <c r="I98" s="38"/>
      <c r="K98" s="38" t="s">
        <v>97</v>
      </c>
      <c r="L98" s="38"/>
      <c r="M98" s="38"/>
    </row>
    <row r="99" spans="1:13" ht="21.75" customHeight="1" x14ac:dyDescent="0.25">
      <c r="A99" s="13"/>
      <c r="B99" s="13"/>
      <c r="C99" s="38"/>
      <c r="D99" s="38"/>
      <c r="E99" s="38"/>
      <c r="G99" s="38"/>
      <c r="H99" s="38"/>
      <c r="I99" s="38"/>
      <c r="K99" s="38"/>
      <c r="L99" s="38"/>
      <c r="M99" s="38"/>
    </row>
    <row r="100" spans="1:13" ht="21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21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</sheetData>
  <mergeCells count="17">
    <mergeCell ref="B95:C96"/>
    <mergeCell ref="K98:M99"/>
    <mergeCell ref="G98:I99"/>
    <mergeCell ref="G97:I97"/>
    <mergeCell ref="K97:M97"/>
    <mergeCell ref="C97:E97"/>
    <mergeCell ref="C98:E99"/>
    <mergeCell ref="A3:M3"/>
    <mergeCell ref="A4:M4"/>
    <mergeCell ref="A5:M5"/>
    <mergeCell ref="A6:M6"/>
    <mergeCell ref="A7:M7"/>
    <mergeCell ref="A9:A10"/>
    <mergeCell ref="B9:B10"/>
    <mergeCell ref="C9:C10"/>
    <mergeCell ref="D9:D10"/>
    <mergeCell ref="E9:M9"/>
  </mergeCells>
  <pageMargins left="0.17" right="0.17" top="0.88" bottom="0.75" header="0.3" footer="0.3"/>
  <pageSetup paperSize="256" scale="5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2025-09-03T16:01:42Z</cp:lastPrinted>
  <dcterms:created xsi:type="dcterms:W3CDTF">2015-06-05T18:19:34Z</dcterms:created>
  <dcterms:modified xsi:type="dcterms:W3CDTF">2025-09-10T15:00:29Z</dcterms:modified>
</cp:coreProperties>
</file>