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matos\Documents\CONANI DOCUMENT\ESTADOS FINANCIEROS\ESTADOS SEPTIEMBRE 2021\"/>
    </mc:Choice>
  </mc:AlternateContent>
  <bookViews>
    <workbookView xWindow="0" yWindow="0" windowWidth="28800" windowHeight="12330"/>
  </bookViews>
  <sheets>
    <sheet name="ESTADDO DE SITUACION" sheetId="1" r:id="rId1"/>
    <sheet name="ESTADO DE RENDIMIENTO" sheetId="2" r:id="rId2"/>
    <sheet name="ESTADO DE PATRIMONIO" sheetId="3" r:id="rId3"/>
    <sheet name="ESTADI DE FLUJO DE EFECTIVO" sheetId="4" r:id="rId4"/>
  </sheets>
  <externalReferences>
    <externalReference r:id="rId5"/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" l="1"/>
  <c r="E28" i="4"/>
  <c r="E30" i="4" s="1"/>
  <c r="E26" i="4"/>
  <c r="C25" i="4"/>
  <c r="C24" i="4"/>
  <c r="C23" i="4"/>
  <c r="C26" i="4" s="1"/>
  <c r="C28" i="4" s="1"/>
  <c r="C30" i="4" s="1"/>
  <c r="E20" i="4"/>
  <c r="C19" i="4"/>
  <c r="C18" i="4"/>
  <c r="C17" i="4"/>
  <c r="C16" i="4"/>
  <c r="C15" i="4"/>
  <c r="C14" i="4"/>
  <c r="C20" i="4" s="1"/>
  <c r="A7" i="4"/>
  <c r="A5" i="4"/>
  <c r="F23" i="3"/>
  <c r="E23" i="3"/>
  <c r="H22" i="3"/>
  <c r="I22" i="3" s="1"/>
  <c r="I21" i="3"/>
  <c r="I20" i="3"/>
  <c r="I19" i="3"/>
  <c r="I18" i="3"/>
  <c r="I17" i="3"/>
  <c r="H16" i="3"/>
  <c r="H23" i="3" s="1"/>
  <c r="G16" i="3"/>
  <c r="G23" i="3" s="1"/>
  <c r="D16" i="3"/>
  <c r="D23" i="3" s="1"/>
  <c r="I23" i="3" s="1"/>
  <c r="G15" i="3"/>
  <c r="I15" i="3" s="1"/>
  <c r="I14" i="3"/>
  <c r="I11" i="3"/>
  <c r="B5" i="3"/>
  <c r="G23" i="2"/>
  <c r="E22" i="2"/>
  <c r="E21" i="2"/>
  <c r="E20" i="2"/>
  <c r="E19" i="2"/>
  <c r="E23" i="2" s="1"/>
  <c r="E18" i="2"/>
  <c r="G15" i="2"/>
  <c r="G25" i="2" s="1"/>
  <c r="G28" i="2" s="1"/>
  <c r="E14" i="2"/>
  <c r="E13" i="2"/>
  <c r="E15" i="2" s="1"/>
  <c r="E25" i="2" s="1"/>
  <c r="E28" i="2" s="1"/>
  <c r="G35" i="1"/>
  <c r="E35" i="1"/>
  <c r="G34" i="1"/>
  <c r="G36" i="1" s="1"/>
  <c r="G37" i="1" s="1"/>
  <c r="E34" i="1"/>
  <c r="E33" i="1"/>
  <c r="E36" i="1" s="1"/>
  <c r="E30" i="1"/>
  <c r="E29" i="1"/>
  <c r="G26" i="1"/>
  <c r="E25" i="1"/>
  <c r="E26" i="1" s="1"/>
  <c r="E31" i="1" s="1"/>
  <c r="G22" i="1"/>
  <c r="G20" i="1"/>
  <c r="E20" i="1"/>
  <c r="E19" i="1"/>
  <c r="E18" i="1"/>
  <c r="G15" i="1"/>
  <c r="E15" i="1"/>
  <c r="E22" i="1" s="1"/>
  <c r="E14" i="1"/>
  <c r="E13" i="1"/>
  <c r="E12" i="1"/>
  <c r="I16" i="3" l="1"/>
  <c r="E37" i="1"/>
</calcChain>
</file>

<file path=xl/sharedStrings.xml><?xml version="1.0" encoding="utf-8"?>
<sst xmlns="http://schemas.openxmlformats.org/spreadsheetml/2006/main" count="90" uniqueCount="80">
  <si>
    <t>CONSEJO NACIONAL PARA LA NIÑEZ Y LA ADOLESCENCIA</t>
  </si>
  <si>
    <t>ESTADO DE SITUACION FINANCIERA</t>
  </si>
  <si>
    <t>AL 30 DE SEPTIEMBRE 2021</t>
  </si>
  <si>
    <t>(VALORES EN RD$)</t>
  </si>
  <si>
    <t>Activos</t>
  </si>
  <si>
    <t xml:space="preserve">Nota </t>
  </si>
  <si>
    <t>Activos corrientes</t>
  </si>
  <si>
    <t>Efectivo y equivalente de efectivo</t>
  </si>
  <si>
    <t>Inventario</t>
  </si>
  <si>
    <t xml:space="preserve">Pagos anticipados </t>
  </si>
  <si>
    <t>Total activos corrientes</t>
  </si>
  <si>
    <t>Activos no corrientes</t>
  </si>
  <si>
    <t>Propiedad, planta y equipo neto</t>
  </si>
  <si>
    <t>Activos intangibles</t>
  </si>
  <si>
    <t>Total activos no corrientes</t>
  </si>
  <si>
    <t>Total activos</t>
  </si>
  <si>
    <t>Pasivos corrientes</t>
  </si>
  <si>
    <t xml:space="preserve">Pasivos :       </t>
  </si>
  <si>
    <t>Cuentas por pagar a corto plazo</t>
  </si>
  <si>
    <t>Total pasivos corrientes</t>
  </si>
  <si>
    <t>Pasivosno no corrientes</t>
  </si>
  <si>
    <t>Total pasivos no corrientes</t>
  </si>
  <si>
    <t xml:space="preserve">Total pasivos </t>
  </si>
  <si>
    <t xml:space="preserve">Activos Netos/Patrimonio </t>
  </si>
  <si>
    <t>Capital</t>
  </si>
  <si>
    <t>Resultado del periodo (Ahorro /Desahorro)</t>
  </si>
  <si>
    <t>Resultado Acumulado</t>
  </si>
  <si>
    <t xml:space="preserve">Total patrimonio </t>
  </si>
  <si>
    <t>Total pasivo netos/patrimonio</t>
  </si>
  <si>
    <t>Las notas que acompañan los Estados Financioros son parte integral de los mismos.</t>
  </si>
  <si>
    <t>ESTADO DE RENDIMIENTO FINANCIERO</t>
  </si>
  <si>
    <t>DEL 1RO. DE ENERO AL 30 DE SEPTIEMBRE 2021</t>
  </si>
  <si>
    <t xml:space="preserve">Ingresos </t>
  </si>
  <si>
    <t>Transferencias y donaciones</t>
  </si>
  <si>
    <t>Otros ingresos</t>
  </si>
  <si>
    <t>Total ingresos</t>
  </si>
  <si>
    <t xml:space="preserve">Gastos 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</si>
  <si>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</si>
  <si>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</si>
  <si>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</si>
  <si>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</si>
  <si>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Otros Gastos</t>
  </si>
  <si>
    <t>Total gastos</t>
  </si>
  <si>
    <t>Ganancia (perdida) por diferencia cambiaria</t>
  </si>
  <si>
    <t>Resultado del período (ahorro / desahorro)</t>
  </si>
  <si>
    <t>ESTADO DE CAMBIO DEL PATRIMONIO NETO</t>
  </si>
  <si>
    <t>Capital Aportado</t>
  </si>
  <si>
    <t>Cambios en Políticas Contables</t>
  </si>
  <si>
    <t>Revaluación</t>
  </si>
  <si>
    <t>Resultados de Periodos Anteriores</t>
  </si>
  <si>
    <t>Resultado del Periodo</t>
  </si>
  <si>
    <t>Total Activos Netos / Patrimonio</t>
  </si>
  <si>
    <t>Saldo al 31 de diciembre 2019</t>
  </si>
  <si>
    <t xml:space="preserve">Cambio en políticas contables </t>
  </si>
  <si>
    <t>Revaluación de Propiedad, planta y equipo</t>
  </si>
  <si>
    <t>Ajuste al Patrimonio</t>
  </si>
  <si>
    <t>Resultado del período</t>
  </si>
  <si>
    <t>Saldo al 31 de diciembre 2020</t>
  </si>
  <si>
    <t>Efecto del gasto de depreciación de los activos revaluados</t>
  </si>
  <si>
    <t>Ajuste al patrimonio</t>
  </si>
  <si>
    <t xml:space="preserve">  </t>
  </si>
  <si>
    <t>Saldo al 31 de agosto de 2021</t>
  </si>
  <si>
    <t>Las notas en las páginas 13 a 14 son parte integral de estos Estados Financieros.</t>
  </si>
  <si>
    <t>ESTADO DE FLUJO DE EFECTIVO</t>
  </si>
  <si>
    <t>Flujo de efectivo procedentes de actividades operativas</t>
  </si>
  <si>
    <t xml:space="preserve">Cobros de subvenciones, transferencias, y otras asignaciones 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</si>
  <si>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</si>
  <si>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</si>
  <si>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</si>
  <si>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a proveedores</t>
  </si>
  <si>
    <t>Pagos por contratos mantenidos para negocios o intercambio</t>
  </si>
  <si>
    <t>Flujos de efectivo netos de las actividades de operación</t>
  </si>
  <si>
    <t>Flujos de efectivo de las actividades de inversión</t>
  </si>
  <si>
    <t>Pagos por adquisición de propiedad, planta y equipo</t>
  </si>
  <si>
    <t xml:space="preserve">Pagos por adquisición de intangibles y otros activos de largo plazo </t>
  </si>
  <si>
    <t>Pagos por costos de construcciones y desarrollos en proceso</t>
  </si>
  <si>
    <t>Flujos de efectivo netos por las actividades de inversión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</si>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</sst>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#,##0.0000000"/>
    <numFmt numFmtId="167" formatCode="_(* #,##0.0000_);_(* \(#,##0.000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231F20"/>
      <name val="Times New Roman"/>
      <family val="1"/>
    </font>
    <font>
      <b/>
      <sz val="11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0"/>
      <color theme="10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b/>
      <sz val="9"/>
      <color rgb="FF231F20"/>
      <name val="Times New Roman"/>
      <family val="1"/>
    </font>
    <font>
      <b/>
      <sz val="10"/>
      <color rgb="FF231F20"/>
      <name val="Times New Roman"/>
      <family val="1"/>
    </font>
    <font>
      <sz val="9"/>
      <color rgb="FF231F20"/>
      <name val="Times New Roman"/>
      <family val="1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  <font>
      <b/>
      <sz val="8"/>
      <color rgb="FFFF000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257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horizontal="left" vertical="center" indent="1"/>
    </xf>
    <xf numFmtId="0" fontId="11" fillId="0" borderId="0" xfId="0" applyFont="1" applyFill="1" applyAlignment="1">
      <alignment horizontal="center" vertical="center"/>
    </xf>
    <xf numFmtId="43" fontId="12" fillId="0" borderId="0" xfId="1" applyFont="1" applyFill="1" applyAlignment="1">
      <alignment horizontal="right"/>
    </xf>
    <xf numFmtId="164" fontId="13" fillId="0" borderId="0" xfId="0" applyNumberFormat="1" applyFont="1" applyFill="1" applyAlignment="1"/>
    <xf numFmtId="43" fontId="14" fillId="0" borderId="0" xfId="1" applyFont="1" applyFill="1" applyAlignment="1">
      <alignment horizontal="right"/>
    </xf>
    <xf numFmtId="0" fontId="13" fillId="0" borderId="0" xfId="0" applyFont="1" applyFill="1" applyAlignment="1"/>
    <xf numFmtId="0" fontId="0" fillId="2" borderId="0" xfId="0" applyFill="1"/>
    <xf numFmtId="4" fontId="15" fillId="0" borderId="2" xfId="0" applyNumberFormat="1" applyFont="1" applyFill="1" applyBorder="1" applyAlignment="1">
      <alignment horizontal="right" vertical="center" wrapText="1"/>
    </xf>
    <xf numFmtId="43" fontId="13" fillId="0" borderId="0" xfId="1" applyFont="1" applyAlignment="1"/>
    <xf numFmtId="4" fontId="16" fillId="0" borderId="2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3" fillId="0" borderId="0" xfId="0" applyFont="1" applyAlignment="1"/>
    <xf numFmtId="0" fontId="18" fillId="0" borderId="0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9" fillId="0" borderId="0" xfId="0" applyFont="1" applyFill="1" applyAlignment="1"/>
    <xf numFmtId="0" fontId="16" fillId="0" borderId="0" xfId="0" applyFont="1" applyFill="1" applyAlignment="1">
      <alignment horizontal="right" vertical="center" wrapText="1"/>
    </xf>
    <xf numFmtId="0" fontId="20" fillId="0" borderId="0" xfId="0" applyFont="1" applyFill="1"/>
    <xf numFmtId="164" fontId="19" fillId="0" borderId="0" xfId="0" applyNumberFormat="1" applyFont="1" applyFill="1" applyAlignment="1"/>
    <xf numFmtId="43" fontId="12" fillId="0" borderId="1" xfId="1" applyFont="1" applyFill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164" fontId="20" fillId="0" borderId="0" xfId="0" applyNumberFormat="1" applyFont="1" applyFill="1"/>
    <xf numFmtId="0" fontId="8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right" vertical="center" wrapText="1"/>
    </xf>
    <xf numFmtId="0" fontId="18" fillId="0" borderId="0" xfId="0" applyFont="1" applyFill="1" applyAlignment="1">
      <alignment horizontal="righ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Alignment="1"/>
    <xf numFmtId="4" fontId="9" fillId="0" borderId="3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 wrapText="1" indent="1"/>
    </xf>
    <xf numFmtId="0" fontId="21" fillId="0" borderId="0" xfId="0" applyFont="1" applyFill="1" applyAlignment="1">
      <alignment horizontal="right" vertical="center" wrapText="1"/>
    </xf>
    <xf numFmtId="0" fontId="19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 indent="1"/>
    </xf>
    <xf numFmtId="0" fontId="11" fillId="0" borderId="0" xfId="0" applyFont="1" applyFill="1" applyAlignment="1">
      <alignment horizontal="center" vertical="center" wrapText="1"/>
    </xf>
    <xf numFmtId="3" fontId="7" fillId="0" borderId="0" xfId="0" applyNumberFormat="1" applyFont="1"/>
    <xf numFmtId="164" fontId="8" fillId="0" borderId="2" xfId="0" applyNumberFormat="1" applyFont="1" applyFill="1" applyBorder="1" applyAlignment="1">
      <alignment horizontal="right" vertical="center" wrapText="1"/>
    </xf>
    <xf numFmtId="164" fontId="9" fillId="0" borderId="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9" fillId="0" borderId="0" xfId="3" applyNumberFormat="1" applyFont="1" applyAlignment="1"/>
    <xf numFmtId="0" fontId="0" fillId="0" borderId="0" xfId="0" applyFont="1" applyFill="1"/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left" vertical="center" wrapText="1" indent="1"/>
    </xf>
    <xf numFmtId="43" fontId="12" fillId="0" borderId="1" xfId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vertical="top" wrapText="1"/>
    </xf>
    <xf numFmtId="164" fontId="5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4" fontId="21" fillId="0" borderId="0" xfId="4" applyNumberFormat="1" applyFont="1" applyFill="1" applyAlignment="1" applyProtection="1">
      <alignment horizontal="right" wrapText="1"/>
    </xf>
    <xf numFmtId="0" fontId="23" fillId="0" borderId="0" xfId="0" applyFont="1" applyAlignment="1"/>
    <xf numFmtId="4" fontId="19" fillId="0" borderId="0" xfId="4" applyNumberFormat="1" applyFont="1" applyFill="1" applyAlignment="1" applyProtection="1">
      <alignment horizontal="right" wrapTex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wrapText="1" indent="1"/>
    </xf>
    <xf numFmtId="4" fontId="21" fillId="0" borderId="0" xfId="4" applyNumberFormat="1" applyFont="1" applyFill="1" applyBorder="1" applyAlignment="1" applyProtection="1">
      <alignment horizontal="right" wrapText="1"/>
    </xf>
    <xf numFmtId="4" fontId="24" fillId="0" borderId="0" xfId="0" applyNumberFormat="1" applyFont="1" applyAlignment="1">
      <alignment vertical="center"/>
    </xf>
    <xf numFmtId="4" fontId="19" fillId="0" borderId="0" xfId="4" applyNumberFormat="1" applyFont="1" applyFill="1" applyBorder="1" applyAlignment="1" applyProtection="1">
      <alignment horizontal="right" wrapText="1"/>
    </xf>
    <xf numFmtId="0" fontId="25" fillId="0" borderId="0" xfId="0" applyFont="1"/>
    <xf numFmtId="4" fontId="21" fillId="0" borderId="1" xfId="4" applyNumberFormat="1" applyFont="1" applyFill="1" applyBorder="1" applyAlignment="1" applyProtection="1">
      <alignment horizontal="right" wrapText="1"/>
    </xf>
    <xf numFmtId="4" fontId="19" fillId="0" borderId="1" xfId="4" applyNumberFormat="1" applyFont="1" applyFill="1" applyBorder="1" applyAlignment="1" applyProtection="1">
      <alignment horizontal="right" wrapText="1"/>
    </xf>
    <xf numFmtId="4" fontId="8" fillId="0" borderId="0" xfId="0" applyNumberFormat="1" applyFont="1" applyFill="1" applyAlignment="1">
      <alignment horizontal="right" vertical="center" wrapText="1"/>
    </xf>
    <xf numFmtId="4" fontId="13" fillId="0" borderId="0" xfId="0" applyNumberFormat="1" applyFont="1" applyAlignment="1"/>
    <xf numFmtId="4" fontId="9" fillId="0" borderId="0" xfId="0" applyNumberFormat="1" applyFont="1" applyFill="1" applyAlignment="1">
      <alignment horizontal="right" vertical="center" wrapText="1"/>
    </xf>
    <xf numFmtId="164" fontId="8" fillId="0" borderId="3" xfId="0" applyNumberFormat="1" applyFont="1" applyFill="1" applyBorder="1" applyAlignment="1">
      <alignment horizontal="right" vertical="center" wrapText="1"/>
    </xf>
    <xf numFmtId="166" fontId="13" fillId="0" borderId="0" xfId="0" applyNumberFormat="1" applyFont="1" applyAlignment="1"/>
    <xf numFmtId="0" fontId="26" fillId="0" borderId="0" xfId="0" applyFont="1" applyAlignment="1">
      <alignment vertical="center" wrapText="1"/>
    </xf>
    <xf numFmtId="43" fontId="27" fillId="0" borderId="0" xfId="1" applyFont="1" applyFill="1" applyBorder="1" applyAlignment="1">
      <alignment horizontal="right" vertical="center" wrapText="1"/>
    </xf>
    <xf numFmtId="166" fontId="7" fillId="0" borderId="0" xfId="0" applyNumberFormat="1" applyFont="1"/>
    <xf numFmtId="164" fontId="27" fillId="0" borderId="0" xfId="0" applyNumberFormat="1" applyFont="1" applyFill="1" applyBorder="1" applyAlignment="1">
      <alignment horizontal="right" vertical="center" wrapText="1"/>
    </xf>
    <xf numFmtId="167" fontId="4" fillId="0" borderId="0" xfId="1" applyNumberFormat="1" applyFont="1" applyFill="1"/>
    <xf numFmtId="0" fontId="1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0" fillId="0" borderId="0" xfId="0" applyNumberFormat="1"/>
    <xf numFmtId="43" fontId="3" fillId="0" borderId="0" xfId="1" applyFont="1" applyFill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Alignment="1"/>
    <xf numFmtId="0" fontId="12" fillId="0" borderId="0" xfId="0" applyFont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Fill="1"/>
    <xf numFmtId="43" fontId="25" fillId="0" borderId="0" xfId="1" applyFont="1" applyFill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1" fillId="0" borderId="0" xfId="0" applyFont="1" applyFill="1"/>
    <xf numFmtId="0" fontId="7" fillId="0" borderId="0" xfId="0" applyFont="1" applyFill="1"/>
    <xf numFmtId="0" fontId="19" fillId="0" borderId="0" xfId="0" applyFont="1" applyFill="1"/>
    <xf numFmtId="0" fontId="11" fillId="0" borderId="0" xfId="0" applyFont="1" applyAlignment="1">
      <alignment horizontal="center" vertical="center"/>
    </xf>
    <xf numFmtId="43" fontId="12" fillId="0" borderId="0" xfId="1" applyFont="1" applyFill="1" applyAlignment="1"/>
    <xf numFmtId="4" fontId="7" fillId="0" borderId="0" xfId="4" applyNumberFormat="1" applyFont="1" applyFill="1" applyAlignment="1" applyProtection="1"/>
    <xf numFmtId="43" fontId="29" fillId="0" borderId="0" xfId="1" applyFont="1" applyFill="1"/>
    <xf numFmtId="164" fontId="4" fillId="0" borderId="0" xfId="0" applyNumberFormat="1" applyFont="1" applyFill="1"/>
    <xf numFmtId="0" fontId="8" fillId="0" borderId="0" xfId="0" applyFont="1" applyAlignment="1">
      <alignment horizontal="left" vertical="center" indent="1"/>
    </xf>
    <xf numFmtId="4" fontId="8" fillId="0" borderId="3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/>
    <xf numFmtId="0" fontId="0" fillId="0" borderId="0" xfId="0" applyBorder="1" applyAlignment="1"/>
    <xf numFmtId="0" fontId="14" fillId="0" borderId="0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21" fillId="0" borderId="0" xfId="0" applyFont="1" applyAlignment="1"/>
    <xf numFmtId="0" fontId="0" fillId="0" borderId="0" xfId="0" applyAlignment="1"/>
    <xf numFmtId="0" fontId="19" fillId="0" borderId="0" xfId="0" applyFont="1" applyAlignment="1">
      <alignment horizontal="right"/>
    </xf>
    <xf numFmtId="4" fontId="7" fillId="0" borderId="0" xfId="4" applyNumberFormat="1" applyFont="1" applyAlignment="1" applyProtection="1"/>
    <xf numFmtId="43" fontId="4" fillId="0" borderId="0" xfId="1" applyFont="1" applyFill="1"/>
    <xf numFmtId="4" fontId="4" fillId="0" borderId="0" xfId="0" applyNumberFormat="1" applyFont="1" applyFill="1"/>
    <xf numFmtId="0" fontId="21" fillId="0" borderId="0" xfId="0" applyFont="1" applyAlignment="1">
      <alignment horizontal="left" vertical="center"/>
    </xf>
    <xf numFmtId="4" fontId="21" fillId="0" borderId="0" xfId="4" applyNumberFormat="1" applyFont="1" applyAlignment="1" applyProtection="1"/>
    <xf numFmtId="4" fontId="19" fillId="0" borderId="0" xfId="4" applyNumberFormat="1" applyFont="1" applyAlignment="1" applyProtection="1">
      <alignment horizontal="right"/>
    </xf>
    <xf numFmtId="0" fontId="12" fillId="0" borderId="0" xfId="0" applyFont="1" applyAlignment="1"/>
    <xf numFmtId="0" fontId="14" fillId="0" borderId="0" xfId="0" applyFont="1" applyAlignment="1">
      <alignment horizontal="right"/>
    </xf>
    <xf numFmtId="0" fontId="12" fillId="0" borderId="1" xfId="0" applyFont="1" applyBorder="1" applyAlignment="1"/>
    <xf numFmtId="0" fontId="14" fillId="0" borderId="1" xfId="0" applyFont="1" applyBorder="1" applyAlignment="1">
      <alignment horizontal="right"/>
    </xf>
    <xf numFmtId="4" fontId="8" fillId="0" borderId="4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0" fillId="0" borderId="0" xfId="0" applyBorder="1"/>
    <xf numFmtId="39" fontId="4" fillId="0" borderId="0" xfId="0" applyNumberFormat="1" applyFont="1" applyFill="1"/>
    <xf numFmtId="0" fontId="11" fillId="0" borderId="0" xfId="0" applyFont="1" applyAlignment="1">
      <alignment horizontal="center" vertical="center"/>
    </xf>
    <xf numFmtId="0" fontId="2" fillId="0" borderId="0" xfId="0" applyFont="1" applyBorder="1"/>
    <xf numFmtId="0" fontId="31" fillId="3" borderId="0" xfId="0" applyFont="1" applyFill="1" applyBorder="1" applyAlignment="1"/>
    <xf numFmtId="0" fontId="32" fillId="3" borderId="0" xfId="0" applyFont="1" applyFill="1" applyBorder="1" applyAlignment="1"/>
    <xf numFmtId="0" fontId="3" fillId="0" borderId="0" xfId="0" applyFont="1" applyBorder="1"/>
    <xf numFmtId="0" fontId="31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4" fillId="3" borderId="0" xfId="0" applyFont="1" applyFill="1" applyBorder="1" applyAlignment="1"/>
    <xf numFmtId="0" fontId="35" fillId="3" borderId="0" xfId="0" applyFont="1" applyFill="1" applyBorder="1" applyAlignment="1"/>
    <xf numFmtId="0" fontId="36" fillId="0" borderId="0" xfId="0" applyFont="1" applyBorder="1"/>
    <xf numFmtId="0" fontId="37" fillId="0" borderId="0" xfId="0" applyFont="1" applyBorder="1"/>
    <xf numFmtId="0" fontId="2" fillId="0" borderId="0" xfId="0" applyFont="1"/>
    <xf numFmtId="43" fontId="38" fillId="0" borderId="0" xfId="1" applyFont="1" applyBorder="1"/>
    <xf numFmtId="43" fontId="39" fillId="0" borderId="0" xfId="1" applyFont="1" applyBorder="1"/>
    <xf numFmtId="0" fontId="3" fillId="0" borderId="0" xfId="0" applyFont="1"/>
    <xf numFmtId="0" fontId="21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 indent="2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40" fillId="0" borderId="0" xfId="0" applyFont="1"/>
    <xf numFmtId="0" fontId="8" fillId="0" borderId="8" xfId="0" applyFont="1" applyFill="1" applyBorder="1" applyAlignment="1">
      <alignment vertical="center" wrapText="1"/>
    </xf>
    <xf numFmtId="39" fontId="12" fillId="0" borderId="0" xfId="0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4" fontId="12" fillId="0" borderId="0" xfId="0" applyNumberFormat="1" applyFont="1" applyBorder="1" applyAlignment="1">
      <alignment vertical="center"/>
    </xf>
    <xf numFmtId="39" fontId="12" fillId="0" borderId="9" xfId="0" applyNumberFormat="1" applyFont="1" applyFill="1" applyBorder="1"/>
    <xf numFmtId="0" fontId="11" fillId="0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center" wrapText="1"/>
    </xf>
    <xf numFmtId="39" fontId="12" fillId="0" borderId="9" xfId="0" applyNumberFormat="1" applyFont="1" applyFill="1" applyBorder="1" applyAlignment="1">
      <alignment vertical="center" wrapText="1"/>
    </xf>
    <xf numFmtId="0" fontId="12" fillId="0" borderId="0" xfId="0" applyFont="1" applyFill="1" applyBorder="1"/>
    <xf numFmtId="0" fontId="11" fillId="0" borderId="8" xfId="0" applyFont="1" applyFill="1" applyBorder="1" applyAlignment="1">
      <alignment vertical="center" wrapText="1"/>
    </xf>
    <xf numFmtId="43" fontId="12" fillId="0" borderId="0" xfId="1" applyFont="1" applyFill="1" applyBorder="1"/>
    <xf numFmtId="0" fontId="11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/>
    <xf numFmtId="43" fontId="12" fillId="0" borderId="10" xfId="1" applyFont="1" applyFill="1" applyBorder="1"/>
    <xf numFmtId="39" fontId="15" fillId="0" borderId="11" xfId="0" applyNumberFormat="1" applyFont="1" applyFill="1" applyBorder="1"/>
    <xf numFmtId="0" fontId="8" fillId="0" borderId="11" xfId="0" applyFont="1" applyFill="1" applyBorder="1" applyAlignment="1">
      <alignment horizontal="center" vertical="center" wrapText="1"/>
    </xf>
    <xf numFmtId="43" fontId="15" fillId="0" borderId="11" xfId="1" applyFont="1" applyFill="1" applyBorder="1"/>
    <xf numFmtId="39" fontId="15" fillId="0" borderId="12" xfId="0" applyNumberFormat="1" applyFont="1" applyFill="1" applyBorder="1"/>
    <xf numFmtId="4" fontId="11" fillId="0" borderId="0" xfId="0" applyNumberFormat="1" applyFont="1" applyFill="1" applyBorder="1" applyAlignment="1">
      <alignment horizontal="right" vertical="center" wrapText="1"/>
    </xf>
    <xf numFmtId="43" fontId="12" fillId="0" borderId="9" xfId="1" applyFont="1" applyFill="1" applyBorder="1"/>
    <xf numFmtId="4" fontId="0" fillId="0" borderId="0" xfId="0" applyNumberFormat="1"/>
    <xf numFmtId="0" fontId="12" fillId="0" borderId="0" xfId="0" applyFont="1" applyBorder="1"/>
    <xf numFmtId="4" fontId="40" fillId="0" borderId="0" xfId="0" applyNumberFormat="1" applyFont="1"/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/>
    <xf numFmtId="39" fontId="12" fillId="0" borderId="1" xfId="0" applyNumberFormat="1" applyFont="1" applyFill="1" applyBorder="1"/>
    <xf numFmtId="39" fontId="15" fillId="0" borderId="4" xfId="0" applyNumberFormat="1" applyFont="1" applyFill="1" applyBorder="1"/>
    <xf numFmtId="43" fontId="15" fillId="0" borderId="4" xfId="1" applyFont="1" applyFill="1" applyBorder="1"/>
    <xf numFmtId="39" fontId="15" fillId="0" borderId="13" xfId="0" applyNumberFormat="1" applyFont="1" applyFill="1" applyBorder="1"/>
    <xf numFmtId="43" fontId="0" fillId="0" borderId="0" xfId="1" applyFont="1"/>
    <xf numFmtId="164" fontId="40" fillId="0" borderId="0" xfId="0" applyNumberFormat="1" applyFont="1"/>
    <xf numFmtId="0" fontId="21" fillId="0" borderId="14" xfId="0" applyFont="1" applyFill="1" applyBorder="1" applyAlignment="1">
      <alignment vertical="center"/>
    </xf>
    <xf numFmtId="0" fontId="12" fillId="0" borderId="15" xfId="0" applyFont="1" applyFill="1" applyBorder="1"/>
    <xf numFmtId="39" fontId="12" fillId="0" borderId="16" xfId="0" applyNumberFormat="1" applyFont="1" applyFill="1" applyBorder="1"/>
    <xf numFmtId="4" fontId="41" fillId="0" borderId="0" xfId="0" applyNumberFormat="1" applyFont="1" applyAlignment="1">
      <alignment vertical="center"/>
    </xf>
    <xf numFmtId="0" fontId="42" fillId="0" borderId="0" xfId="0" applyFont="1" applyAlignment="1">
      <alignment horizontal="left" vertical="center" indent="1"/>
    </xf>
    <xf numFmtId="4" fontId="4" fillId="0" borderId="0" xfId="0" applyNumberFormat="1" applyFont="1"/>
    <xf numFmtId="4" fontId="43" fillId="0" borderId="0" xfId="3" applyNumberFormat="1" applyFont="1" applyAlignment="1"/>
    <xf numFmtId="43" fontId="2" fillId="0" borderId="0" xfId="1" applyFont="1"/>
    <xf numFmtId="39" fontId="39" fillId="0" borderId="0" xfId="1" applyNumberFormat="1" applyFont="1" applyBorder="1"/>
    <xf numFmtId="4" fontId="3" fillId="0" borderId="0" xfId="0" applyNumberFormat="1" applyFont="1"/>
    <xf numFmtId="164" fontId="2" fillId="0" borderId="0" xfId="0" applyNumberFormat="1" applyFont="1"/>
    <xf numFmtId="0" fontId="44" fillId="0" borderId="0" xfId="0" applyFont="1" applyBorder="1" applyAlignment="1">
      <alignment wrapText="1"/>
    </xf>
    <xf numFmtId="164" fontId="45" fillId="0" borderId="0" xfId="0" applyNumberFormat="1" applyFont="1" applyBorder="1" applyAlignment="1">
      <alignment horizontal="right"/>
    </xf>
    <xf numFmtId="0" fontId="45" fillId="0" borderId="0" xfId="0" applyFont="1" applyBorder="1"/>
    <xf numFmtId="0" fontId="38" fillId="0" borderId="0" xfId="0" applyFont="1" applyBorder="1"/>
    <xf numFmtId="164" fontId="32" fillId="0" borderId="0" xfId="0" applyNumberFormat="1" applyFont="1" applyBorder="1" applyAlignment="1">
      <alignment horizontal="right"/>
    </xf>
    <xf numFmtId="0" fontId="32" fillId="0" borderId="0" xfId="0" applyFont="1" applyBorder="1" applyAlignment="1">
      <alignment wrapText="1"/>
    </xf>
    <xf numFmtId="0" fontId="46" fillId="0" borderId="0" xfId="0" applyFont="1"/>
    <xf numFmtId="0" fontId="44" fillId="0" borderId="0" xfId="0" applyFont="1" applyBorder="1"/>
    <xf numFmtId="0" fontId="39" fillId="0" borderId="0" xfId="0" applyFont="1" applyBorder="1" applyAlignment="1">
      <alignment wrapText="1"/>
    </xf>
    <xf numFmtId="0" fontId="47" fillId="0" borderId="0" xfId="0" applyFont="1" applyBorder="1"/>
    <xf numFmtId="0" fontId="47" fillId="0" borderId="0" xfId="0" applyFont="1" applyBorder="1"/>
    <xf numFmtId="0" fontId="48" fillId="0" borderId="0" xfId="0" applyFont="1" applyBorder="1"/>
    <xf numFmtId="0" fontId="48" fillId="0" borderId="0" xfId="0" applyFont="1" applyBorder="1" applyAlignment="1">
      <alignment wrapText="1"/>
    </xf>
    <xf numFmtId="0" fontId="46" fillId="0" borderId="0" xfId="0" applyFont="1" applyBorder="1"/>
    <xf numFmtId="0" fontId="15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49" fillId="0" borderId="0" xfId="0" applyFont="1" applyAlignment="1">
      <alignment horizontal="left" vertical="center" indent="5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1" fillId="0" borderId="0" xfId="0" applyFont="1"/>
    <xf numFmtId="0" fontId="2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43" fontId="21" fillId="0" borderId="0" xfId="1" applyFont="1" applyFill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20" fillId="0" borderId="0" xfId="0" applyNumberFormat="1" applyFont="1" applyFill="1" applyAlignment="1">
      <alignment horizontal="right" vertical="center" wrapText="1"/>
    </xf>
    <xf numFmtId="0" fontId="21" fillId="0" borderId="0" xfId="0" applyFont="1" applyAlignment="1">
      <alignment horizontal="left" vertical="center" indent="1"/>
    </xf>
    <xf numFmtId="39" fontId="20" fillId="0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39" fontId="0" fillId="0" borderId="0" xfId="0" applyNumberFormat="1" applyAlignment="1">
      <alignment horizontal="right"/>
    </xf>
    <xf numFmtId="43" fontId="12" fillId="0" borderId="1" xfId="1" applyFont="1" applyFill="1" applyBorder="1" applyAlignment="1">
      <alignment horizontal="right" vertical="center" wrapText="1"/>
    </xf>
    <xf numFmtId="39" fontId="20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3" fontId="15" fillId="0" borderId="11" xfId="1" applyFont="1" applyBorder="1" applyAlignment="1">
      <alignment horizontal="right" vertical="center" wrapText="1"/>
    </xf>
    <xf numFmtId="4" fontId="50" fillId="0" borderId="11" xfId="0" applyNumberFormat="1" applyFont="1" applyBorder="1" applyAlignment="1">
      <alignment horizontal="right" vertical="center" wrapText="1"/>
    </xf>
    <xf numFmtId="0" fontId="51" fillId="0" borderId="0" xfId="0" applyFont="1" applyAlignment="1">
      <alignment vertical="top" wrapText="1"/>
    </xf>
    <xf numFmtId="43" fontId="10" fillId="0" borderId="0" xfId="1" applyFont="1" applyBorder="1" applyAlignment="1">
      <alignment horizontal="right" vertical="center" wrapText="1"/>
    </xf>
    <xf numFmtId="0" fontId="30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43" fontId="21" fillId="0" borderId="0" xfId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39" fontId="20" fillId="0" borderId="0" xfId="0" applyNumberFormat="1" applyFont="1" applyAlignment="1">
      <alignment horizontal="right" vertical="center" wrapText="1"/>
    </xf>
    <xf numFmtId="43" fontId="20" fillId="0" borderId="0" xfId="1" applyFont="1" applyAlignment="1">
      <alignment horizontal="right" vertical="center" wrapText="1"/>
    </xf>
    <xf numFmtId="43" fontId="21" fillId="0" borderId="1" xfId="1" applyFont="1" applyBorder="1" applyAlignment="1">
      <alignment horizontal="right" vertical="center" wrapText="1"/>
    </xf>
    <xf numFmtId="43" fontId="20" fillId="0" borderId="1" xfId="1" applyFont="1" applyBorder="1" applyAlignment="1">
      <alignment horizontal="right" vertical="center" wrapText="1"/>
    </xf>
    <xf numFmtId="39" fontId="50" fillId="0" borderId="11" xfId="0" applyNumberFormat="1" applyFont="1" applyBorder="1" applyAlignment="1">
      <alignment horizontal="right" vertical="center" wrapText="1"/>
    </xf>
    <xf numFmtId="39" fontId="10" fillId="0" borderId="0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39" fontId="21" fillId="0" borderId="1" xfId="0" applyNumberFormat="1" applyFont="1" applyBorder="1" applyAlignment="1">
      <alignment horizontal="right" vertical="center" wrapText="1"/>
    </xf>
    <xf numFmtId="39" fontId="20" fillId="0" borderId="1" xfId="0" applyNumberFormat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right" vertical="center" wrapText="1"/>
    </xf>
    <xf numFmtId="39" fontId="50" fillId="0" borderId="3" xfId="0" applyNumberFormat="1" applyFont="1" applyBorder="1" applyAlignment="1">
      <alignment horizontal="right" vertical="center" wrapText="1"/>
    </xf>
    <xf numFmtId="43" fontId="2" fillId="0" borderId="0" xfId="1" applyFont="1" applyFill="1" applyBorder="1"/>
  </cellXfs>
  <cellStyles count="5">
    <cellStyle name="Comma" xfId="1" builtinId="3"/>
    <cellStyle name="Hyperlink" xfId="4" builtinId="8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2171700</xdr:colOff>
      <xdr:row>0</xdr:row>
      <xdr:rowOff>76200</xdr:rowOff>
    </xdr:from>
    <xdr:to>
      <xdr:col>3</xdr:col>
      <xdr:colOff>361950</xdr:colOff>
      <xdr:row>3</xdr:row>
      <xdr:rowOff>133350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76200"/>
          <a:ext cx="971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498474</xdr:colOff>
      <xdr:row>44</xdr:row>
      <xdr:rowOff>52732</xdr:rowOff>
    </xdr:from>
    <xdr:to>
      <xdr:col>7</xdr:col>
      <xdr:colOff>542924</xdr:colOff>
      <xdr:row>48</xdr:row>
      <xdr:rowOff>50282</xdr:rowOff>
    </xdr:to>
    <xdr:sp macro="" textlink="">
      <xdr:nvSpPr>
        <xdr:cNvPr id="3" name="3 CuadroTexto"/>
        <xdr:cNvSpPr txBox="1"/>
      </xdr:nvSpPr>
      <xdr:spPr>
        <a:xfrm>
          <a:off x="3908424" y="8491882"/>
          <a:ext cx="2311400" cy="6452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0</xdr:col>
      <xdr:colOff>412750</xdr:colOff>
      <xdr:row>44</xdr:row>
      <xdr:rowOff>50800</xdr:rowOff>
    </xdr:from>
    <xdr:to>
      <xdr:col>1</xdr:col>
      <xdr:colOff>1749959</xdr:colOff>
      <xdr:row>47</xdr:row>
      <xdr:rowOff>153770</xdr:rowOff>
    </xdr:to>
    <xdr:sp macro="" textlink="">
      <xdr:nvSpPr>
        <xdr:cNvPr id="4" name="3 CuadroTexto"/>
        <xdr:cNvSpPr txBox="1"/>
      </xdr:nvSpPr>
      <xdr:spPr>
        <a:xfrm>
          <a:off x="384175" y="8489950"/>
          <a:ext cx="1746784" cy="58874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Lic. Paula Disla</a:t>
          </a:r>
          <a:endParaRPr lang="es-DO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Presidenta Ejecutiva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3</xdr:col>
      <xdr:colOff>479425</xdr:colOff>
      <xdr:row>51</xdr:row>
      <xdr:rowOff>9673</xdr:rowOff>
    </xdr:from>
    <xdr:to>
      <xdr:col>7</xdr:col>
      <xdr:colOff>571500</xdr:colOff>
      <xdr:row>54</xdr:row>
      <xdr:rowOff>66965</xdr:rowOff>
    </xdr:to>
    <xdr:sp macro="" textlink="">
      <xdr:nvSpPr>
        <xdr:cNvPr id="5" name="3 CuadroTexto"/>
        <xdr:cNvSpPr txBox="1"/>
      </xdr:nvSpPr>
      <xdr:spPr>
        <a:xfrm>
          <a:off x="3889375" y="9582298"/>
          <a:ext cx="2359025" cy="54306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Contador Dpto Financiero</a:t>
          </a:r>
          <a:endParaRPr lang="es-DO" sz="1200">
            <a:effectLst/>
          </a:endParaRPr>
        </a:p>
      </xdr:txBody>
    </xdr:sp>
    <xdr:clientData/>
  </xdr:twoCellAnchor>
  <xdr:twoCellAnchor>
    <xdr:from>
      <xdr:col>1</xdr:col>
      <xdr:colOff>66675</xdr:colOff>
      <xdr:row>50</xdr:row>
      <xdr:rowOff>111368</xdr:rowOff>
    </xdr:from>
    <xdr:to>
      <xdr:col>1</xdr:col>
      <xdr:colOff>2787651</xdr:colOff>
      <xdr:row>54</xdr:row>
      <xdr:rowOff>52319</xdr:rowOff>
    </xdr:to>
    <xdr:sp macro="" textlink="">
      <xdr:nvSpPr>
        <xdr:cNvPr id="6" name="3 CuadroTexto"/>
        <xdr:cNvSpPr txBox="1"/>
      </xdr:nvSpPr>
      <xdr:spPr>
        <a:xfrm>
          <a:off x="447675" y="9522068"/>
          <a:ext cx="2568576" cy="5886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Ing. Nicomedes de Jesus Capriles B.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Director Administrativo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y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2362200</xdr:colOff>
      <xdr:row>1</xdr:row>
      <xdr:rowOff>0</xdr:rowOff>
    </xdr:from>
    <xdr:to>
      <xdr:col>3</xdr:col>
      <xdr:colOff>142875</xdr:colOff>
      <xdr:row>3</xdr:row>
      <xdr:rowOff>76200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1925"/>
          <a:ext cx="1000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200024</xdr:colOff>
      <xdr:row>35</xdr:row>
      <xdr:rowOff>120677</xdr:rowOff>
    </xdr:from>
    <xdr:to>
      <xdr:col>5</xdr:col>
      <xdr:colOff>714376</xdr:colOff>
      <xdr:row>39</xdr:row>
      <xdr:rowOff>112502</xdr:rowOff>
    </xdr:to>
    <xdr:sp macro="" textlink="">
      <xdr:nvSpPr>
        <xdr:cNvPr id="3" name="3 CuadroTexto"/>
        <xdr:cNvSpPr txBox="1"/>
      </xdr:nvSpPr>
      <xdr:spPr>
        <a:xfrm>
          <a:off x="3781424" y="6578627"/>
          <a:ext cx="2609852" cy="6395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0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>
            <a:lnSpc>
              <a:spcPts val="12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0</xdr:col>
      <xdr:colOff>358774</xdr:colOff>
      <xdr:row>35</xdr:row>
      <xdr:rowOff>114300</xdr:rowOff>
    </xdr:from>
    <xdr:to>
      <xdr:col>1</xdr:col>
      <xdr:colOff>1904999</xdr:colOff>
      <xdr:row>39</xdr:row>
      <xdr:rowOff>57149</xdr:rowOff>
    </xdr:to>
    <xdr:sp macro="" textlink="">
      <xdr:nvSpPr>
        <xdr:cNvPr id="4" name="3 CuadroTexto"/>
        <xdr:cNvSpPr txBox="1"/>
      </xdr:nvSpPr>
      <xdr:spPr>
        <a:xfrm>
          <a:off x="358774" y="6572250"/>
          <a:ext cx="1908175" cy="5905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Lic. Paula Disla</a:t>
          </a:r>
          <a:endParaRPr lang="es-DO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Presidenta Ejecutiva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3</xdr:col>
      <xdr:colOff>454023</xdr:colOff>
      <xdr:row>42</xdr:row>
      <xdr:rowOff>50948</xdr:rowOff>
    </xdr:from>
    <xdr:to>
      <xdr:col>5</xdr:col>
      <xdr:colOff>628650</xdr:colOff>
      <xdr:row>45</xdr:row>
      <xdr:rowOff>92193</xdr:rowOff>
    </xdr:to>
    <xdr:sp macro="" textlink="">
      <xdr:nvSpPr>
        <xdr:cNvPr id="5" name="3 CuadroTexto"/>
        <xdr:cNvSpPr txBox="1"/>
      </xdr:nvSpPr>
      <xdr:spPr>
        <a:xfrm>
          <a:off x="4035423" y="7642373"/>
          <a:ext cx="2270127" cy="5270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Contador Dpto Financiero</a:t>
          </a:r>
          <a:endParaRPr lang="es-DO" sz="1200">
            <a:effectLst/>
          </a:endParaRPr>
        </a:p>
      </xdr:txBody>
    </xdr:sp>
    <xdr:clientData/>
  </xdr:twoCellAnchor>
  <xdr:twoCellAnchor>
    <xdr:from>
      <xdr:col>0</xdr:col>
      <xdr:colOff>275504</xdr:colOff>
      <xdr:row>42</xdr:row>
      <xdr:rowOff>73268</xdr:rowOff>
    </xdr:from>
    <xdr:to>
      <xdr:col>1</xdr:col>
      <xdr:colOff>2800350</xdr:colOff>
      <xdr:row>46</xdr:row>
      <xdr:rowOff>14313</xdr:rowOff>
    </xdr:to>
    <xdr:sp macro="" textlink="">
      <xdr:nvSpPr>
        <xdr:cNvPr id="6" name="3 CuadroTexto"/>
        <xdr:cNvSpPr txBox="1"/>
      </xdr:nvSpPr>
      <xdr:spPr>
        <a:xfrm>
          <a:off x="275504" y="7664693"/>
          <a:ext cx="2886796" cy="58874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Ing. Nicomedes de Jesus Capriles B.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Director Administrativo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y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1</xdr:row>
      <xdr:rowOff>9525</xdr:rowOff>
    </xdr:from>
    <xdr:to>
      <xdr:col>5</xdr:col>
      <xdr:colOff>638175</xdr:colOff>
      <xdr:row>3</xdr:row>
      <xdr:rowOff>104775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71450"/>
          <a:ext cx="8477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371475</xdr:colOff>
      <xdr:row>28</xdr:row>
      <xdr:rowOff>36857</xdr:rowOff>
    </xdr:from>
    <xdr:to>
      <xdr:col>8</xdr:col>
      <xdr:colOff>309002</xdr:colOff>
      <xdr:row>32</xdr:row>
      <xdr:rowOff>26728</xdr:rowOff>
    </xdr:to>
    <xdr:sp macro="" textlink="">
      <xdr:nvSpPr>
        <xdr:cNvPr id="3" name="3 CuadroTexto"/>
        <xdr:cNvSpPr txBox="1"/>
      </xdr:nvSpPr>
      <xdr:spPr>
        <a:xfrm>
          <a:off x="5600700" y="4475507"/>
          <a:ext cx="3271277" cy="63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1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1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1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1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1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2</xdr:col>
      <xdr:colOff>28575</xdr:colOff>
      <xdr:row>28</xdr:row>
      <xdr:rowOff>19050</xdr:rowOff>
    </xdr:from>
    <xdr:to>
      <xdr:col>2</xdr:col>
      <xdr:colOff>2122236</xdr:colOff>
      <xdr:row>31</xdr:row>
      <xdr:rowOff>122020</xdr:rowOff>
    </xdr:to>
    <xdr:sp macro="" textlink="">
      <xdr:nvSpPr>
        <xdr:cNvPr id="4" name="3 CuadroTexto"/>
        <xdr:cNvSpPr txBox="1"/>
      </xdr:nvSpPr>
      <xdr:spPr>
        <a:xfrm>
          <a:off x="1009650" y="4457700"/>
          <a:ext cx="1998411" cy="58874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Lic. Paula Disla</a:t>
          </a:r>
          <a:endParaRPr lang="es-DO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s-ES" sz="11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Presidenta Ejecutiva</a:t>
          </a:r>
          <a:endParaRPr lang="es-E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583289</xdr:colOff>
      <xdr:row>33</xdr:row>
      <xdr:rowOff>158898</xdr:rowOff>
    </xdr:from>
    <xdr:to>
      <xdr:col>8</xdr:col>
      <xdr:colOff>219075</xdr:colOff>
      <xdr:row>37</xdr:row>
      <xdr:rowOff>42885</xdr:rowOff>
    </xdr:to>
    <xdr:sp macro="" textlink="">
      <xdr:nvSpPr>
        <xdr:cNvPr id="5" name="3 CuadroTexto"/>
        <xdr:cNvSpPr txBox="1"/>
      </xdr:nvSpPr>
      <xdr:spPr>
        <a:xfrm>
          <a:off x="5812514" y="5407173"/>
          <a:ext cx="2969536" cy="53168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Contador Dpto Financiero</a:t>
          </a:r>
          <a:endParaRPr lang="es-DO" sz="1200">
            <a:effectLst/>
          </a:endParaRPr>
        </a:p>
      </xdr:txBody>
    </xdr:sp>
    <xdr:clientData/>
  </xdr:twoCellAnchor>
  <xdr:twoCellAnchor>
    <xdr:from>
      <xdr:col>2</xdr:col>
      <xdr:colOff>391709</xdr:colOff>
      <xdr:row>33</xdr:row>
      <xdr:rowOff>120894</xdr:rowOff>
    </xdr:from>
    <xdr:to>
      <xdr:col>3</xdr:col>
      <xdr:colOff>742950</xdr:colOff>
      <xdr:row>36</xdr:row>
      <xdr:rowOff>133351</xdr:rowOff>
    </xdr:to>
    <xdr:sp macro="" textlink="">
      <xdr:nvSpPr>
        <xdr:cNvPr id="6" name="3 CuadroTexto"/>
        <xdr:cNvSpPr txBox="1"/>
      </xdr:nvSpPr>
      <xdr:spPr>
        <a:xfrm>
          <a:off x="1372784" y="5369169"/>
          <a:ext cx="2380066" cy="4982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100"/>
            </a:lnSpc>
          </a:pPr>
          <a:r>
            <a:rPr lang="es-ES" sz="11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Ing. Nicomedes de Jesus Capriles B.</a:t>
          </a:r>
          <a:endParaRPr lang="es-ES" sz="11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1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Director Administrativo</a:t>
          </a:r>
          <a:r>
            <a:rPr lang="es-ES" sz="11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y Financiero</a:t>
          </a:r>
          <a:endParaRPr lang="es-E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2543176</xdr:colOff>
      <xdr:row>0</xdr:row>
      <xdr:rowOff>114300</xdr:rowOff>
    </xdr:from>
    <xdr:to>
      <xdr:col>1</xdr:col>
      <xdr:colOff>3743326</xdr:colOff>
      <xdr:row>3</xdr:row>
      <xdr:rowOff>19050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6" y="114300"/>
          <a:ext cx="1200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3823298</xdr:colOff>
      <xdr:row>36</xdr:row>
      <xdr:rowOff>20216</xdr:rowOff>
    </xdr:from>
    <xdr:to>
      <xdr:col>5</xdr:col>
      <xdr:colOff>296533</xdr:colOff>
      <xdr:row>40</xdr:row>
      <xdr:rowOff>2426</xdr:rowOff>
    </xdr:to>
    <xdr:sp macro="" textlink="">
      <xdr:nvSpPr>
        <xdr:cNvPr id="3" name="3 CuadroTexto"/>
        <xdr:cNvSpPr txBox="1"/>
      </xdr:nvSpPr>
      <xdr:spPr>
        <a:xfrm>
          <a:off x="4299548" y="6744866"/>
          <a:ext cx="2702585" cy="62991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1</xdr:col>
      <xdr:colOff>1622911</xdr:colOff>
      <xdr:row>39</xdr:row>
      <xdr:rowOff>104774</xdr:rowOff>
    </xdr:to>
    <xdr:sp macro="" textlink="">
      <xdr:nvSpPr>
        <xdr:cNvPr id="4" name="3 CuadroTexto"/>
        <xdr:cNvSpPr txBox="1"/>
      </xdr:nvSpPr>
      <xdr:spPr>
        <a:xfrm>
          <a:off x="0" y="6724650"/>
          <a:ext cx="2099161" cy="5905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Lic. Paula Disla</a:t>
          </a:r>
          <a:endParaRPr lang="es-DO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Presidenta Ejecutiva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3801985</xdr:colOff>
      <xdr:row>44</xdr:row>
      <xdr:rowOff>116486</xdr:rowOff>
    </xdr:from>
    <xdr:to>
      <xdr:col>3</xdr:col>
      <xdr:colOff>224647</xdr:colOff>
      <xdr:row>48</xdr:row>
      <xdr:rowOff>9991</xdr:rowOff>
    </xdr:to>
    <xdr:sp macro="" textlink="">
      <xdr:nvSpPr>
        <xdr:cNvPr id="5" name="3 CuadroTexto"/>
        <xdr:cNvSpPr txBox="1"/>
      </xdr:nvSpPr>
      <xdr:spPr>
        <a:xfrm>
          <a:off x="4278235" y="8136536"/>
          <a:ext cx="2404362" cy="54120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Contador Dpto Financiero</a:t>
          </a:r>
          <a:endParaRPr lang="es-DO" sz="1200">
            <a:effectLst/>
          </a:endParaRPr>
        </a:p>
      </xdr:txBody>
    </xdr:sp>
    <xdr:clientData/>
  </xdr:twoCellAnchor>
  <xdr:twoCellAnchor>
    <xdr:from>
      <xdr:col>0</xdr:col>
      <xdr:colOff>260590</xdr:colOff>
      <xdr:row>45</xdr:row>
      <xdr:rowOff>16118</xdr:rowOff>
    </xdr:from>
    <xdr:to>
      <xdr:col>1</xdr:col>
      <xdr:colOff>2417693</xdr:colOff>
      <xdr:row>48</xdr:row>
      <xdr:rowOff>111376</xdr:rowOff>
    </xdr:to>
    <xdr:sp macro="" textlink="">
      <xdr:nvSpPr>
        <xdr:cNvPr id="6" name="3 CuadroTexto"/>
        <xdr:cNvSpPr txBox="1"/>
      </xdr:nvSpPr>
      <xdr:spPr>
        <a:xfrm>
          <a:off x="260590" y="8198093"/>
          <a:ext cx="2633353" cy="58103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1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Ing. Nicomedes de Jesus Capriles B.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>
            <a:lnSpc>
              <a:spcPts val="9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Director Administrativo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y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SEPTIEMBRE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stillo/Desktop/ESTADOS%20FINANCIEROS%202019/ENERO%202019/ESTADO%20FINANCIERO/ESTADO%20FINANCIERO%202015-2016%20CORREGIDO%20AL%2030%20DE%20OCTUBRE%202017/ESTADOS%20FINANCIEROS%20-2016-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stillo/Desktop/ESTADOS%20FINANCIEROS%202019/ENERO%202019/Formato%20nuevo%20de%20E.%20F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"/>
      <sheetName val="ESTADO DE SITUACION"/>
      <sheetName val="ESTADO DE RENDIMIENTO"/>
      <sheetName val="Estado de Cambio de Patrimonio"/>
      <sheetName val="ESTADO  PRESUPUESTO"/>
      <sheetName val="FLUJO DE EFECTIVO"/>
      <sheetName val="Ejecucion enero- septiembre"/>
      <sheetName val="Nota EFECTIVO"/>
      <sheetName val="Resumen de notas EF"/>
      <sheetName val="Resumen de Inventario"/>
      <sheetName val="seguros generales"/>
      <sheetName val="Detalle G. Anticipados"/>
      <sheetName val="notas Activo fijo"/>
      <sheetName val="Soporte activos fijos"/>
      <sheetName val="Depreciacion bienes"/>
      <sheetName val="ctas por pagar"/>
      <sheetName val="Consumo de almacen "/>
      <sheetName val="Consumo serv basico"/>
      <sheetName val="Nota 8 y 18"/>
      <sheetName val="Subvenciones"/>
      <sheetName val="Sheet1"/>
      <sheetName val="Nota 12"/>
      <sheetName val="Nota 14"/>
      <sheetName val="Nota 15"/>
      <sheetName val="CTA OPERACIONES "/>
      <sheetName val="Nota 19"/>
      <sheetName val="Dep. Periodo 2021"/>
    </sheetNames>
    <sheetDataSet>
      <sheetData sheetId="0"/>
      <sheetData sheetId="1"/>
      <sheetData sheetId="2">
        <row r="7">
          <cell r="A7" t="str">
            <v>DEL 1RO. DE ENERO AL 30 DE SEPTIEMBRE 2021</v>
          </cell>
        </row>
        <row r="15">
          <cell r="E15">
            <v>1308035169.0699999</v>
          </cell>
        </row>
        <row r="28">
          <cell r="E28">
            <v>536278747.14999318</v>
          </cell>
          <cell r="G28">
            <v>274040233.32000005</v>
          </cell>
        </row>
      </sheetData>
      <sheetData sheetId="3">
        <row r="11">
          <cell r="G11">
            <v>411326786.27999997</v>
          </cell>
        </row>
        <row r="15">
          <cell r="G15">
            <v>274040233.32000005</v>
          </cell>
        </row>
        <row r="23">
          <cell r="D23">
            <v>49248554.980000004</v>
          </cell>
          <cell r="G23">
            <v>443343977.57700002</v>
          </cell>
        </row>
      </sheetData>
      <sheetData sheetId="4"/>
      <sheetData sheetId="5"/>
      <sheetData sheetId="6">
        <row r="23">
          <cell r="R23">
            <v>480929446.05999994</v>
          </cell>
        </row>
        <row r="37">
          <cell r="R37">
            <v>386118074.81999999</v>
          </cell>
        </row>
        <row r="47">
          <cell r="R47">
            <v>39144706.459999993</v>
          </cell>
        </row>
        <row r="50">
          <cell r="R50">
            <v>277042.84000000003</v>
          </cell>
        </row>
        <row r="55">
          <cell r="R55">
            <v>55389621.940000005</v>
          </cell>
        </row>
        <row r="56">
          <cell r="R56">
            <v>73644083.74000001</v>
          </cell>
        </row>
        <row r="122">
          <cell r="R122">
            <v>79275273.810000002</v>
          </cell>
        </row>
        <row r="184">
          <cell r="R184">
            <v>68700565.960000008</v>
          </cell>
        </row>
        <row r="189">
          <cell r="R189">
            <v>7291971.5800000001</v>
          </cell>
        </row>
        <row r="227">
          <cell r="I227">
            <v>500000</v>
          </cell>
          <cell r="R227">
            <v>500000</v>
          </cell>
        </row>
        <row r="231">
          <cell r="R231">
            <v>3501129.21999999</v>
          </cell>
        </row>
      </sheetData>
      <sheetData sheetId="7">
        <row r="46">
          <cell r="F46">
            <v>595863605.30000007</v>
          </cell>
        </row>
      </sheetData>
      <sheetData sheetId="8">
        <row r="49">
          <cell r="B49">
            <v>7463505.8132499997</v>
          </cell>
        </row>
        <row r="143">
          <cell r="B143">
            <v>15575052.43</v>
          </cell>
        </row>
        <row r="170">
          <cell r="B170">
            <v>380208.10000000003</v>
          </cell>
        </row>
        <row r="188">
          <cell r="B188">
            <v>1305952476</v>
          </cell>
        </row>
        <row r="212">
          <cell r="B212">
            <v>2082693.0699999998</v>
          </cell>
        </row>
        <row r="323">
          <cell r="B323">
            <v>115309702.64434001</v>
          </cell>
        </row>
        <row r="408">
          <cell r="B408">
            <v>8597828.3056666665</v>
          </cell>
        </row>
        <row r="462">
          <cell r="B462">
            <v>98218878.950000003</v>
          </cell>
        </row>
      </sheetData>
      <sheetData sheetId="9">
        <row r="25">
          <cell r="D25">
            <v>17013970.815659996</v>
          </cell>
        </row>
      </sheetData>
      <sheetData sheetId="10"/>
      <sheetData sheetId="11"/>
      <sheetData sheetId="12">
        <row r="33">
          <cell r="I33">
            <v>416532947.94985217</v>
          </cell>
        </row>
      </sheetData>
      <sheetData sheetId="13">
        <row r="44">
          <cell r="M44">
            <v>7952510.3624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57">
          <cell r="P157">
            <v>168751.97</v>
          </cell>
        </row>
      </sheetData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RESULTADOS"/>
      <sheetName val="FLUJO"/>
      <sheetName val="CAMBIO PATRIMONIO"/>
    </sheetNames>
    <sheetDataSet>
      <sheetData sheetId="0" refreshError="1"/>
      <sheetData sheetId="1" refreshError="1"/>
      <sheetData sheetId="2" refreshError="1">
        <row r="5">
          <cell r="A5" t="str">
            <v>CONSEJO NACIONAL PARA LA NIÑEZ Y LA ADOLESCENCIA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Situacion CONANI"/>
      <sheetName val="CXP Operaciones"/>
      <sheetName val="2.3"/>
      <sheetName val="AMORTIZACION 1"/>
      <sheetName val="AMORTIZACION 2"/>
      <sheetName val="Est. de Rendimiento Fin"/>
      <sheetName val="Estado de Rendimiento CONANI"/>
      <sheetName val="ACUMULADO A SEPTIEMBRE 2018"/>
      <sheetName val="INVENTARIO SEPTIEMBRE 2018"/>
      <sheetName val="1C X P OPERACIONES"/>
      <sheetName val="2.3 ALQUILERES"/>
      <sheetName val="Est. de Rendimiento CONANI"/>
      <sheetName val="Cambio del Patrimonio"/>
      <sheetName val="Hoja5"/>
      <sheetName val="Cambio del Patrimonio CONANI"/>
      <sheetName val="Flujo de Efectivo"/>
      <sheetName val="Flujo de Efectivo CONANI"/>
      <sheetName val="Estado Comparativo"/>
    </sheetNames>
    <sheetDataSet>
      <sheetData sheetId="0" refreshError="1"/>
      <sheetData sheetId="1" refreshError="1">
        <row r="5">
          <cell r="A5" t="str">
            <v>CONSEJO NACIONAL PARA LA NIÑEZ Y LA ADOLESCENCIA</v>
          </cell>
          <cell r="B5">
            <v>0</v>
          </cell>
          <cell r="C5">
            <v>0</v>
          </cell>
          <cell r="D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workbookViewId="0">
      <selection activeCell="M20" sqref="M20"/>
    </sheetView>
  </sheetViews>
  <sheetFormatPr defaultRowHeight="15" x14ac:dyDescent="0.25"/>
  <cols>
    <col min="1" max="1" width="5.7109375" customWidth="1"/>
    <col min="2" max="2" width="39.5703125" customWidth="1"/>
    <col min="3" max="3" width="5.85546875" bestFit="1" customWidth="1"/>
    <col min="4" max="4" width="13.42578125" customWidth="1"/>
    <col min="5" max="5" width="18.42578125" bestFit="1" customWidth="1"/>
    <col min="6" max="6" width="2.140625" style="73" customWidth="1"/>
    <col min="7" max="7" width="16.5703125" style="73" hidden="1" customWidth="1"/>
    <col min="8" max="8" width="13.7109375" style="73" bestFit="1" customWidth="1"/>
    <col min="9" max="9" width="14.5703125" style="73" customWidth="1"/>
    <col min="257" max="257" width="5.7109375" customWidth="1"/>
    <col min="258" max="258" width="39.5703125" customWidth="1"/>
    <col min="259" max="259" width="5.85546875" bestFit="1" customWidth="1"/>
    <col min="260" max="260" width="13.42578125" customWidth="1"/>
    <col min="261" max="261" width="18.42578125" bestFit="1" customWidth="1"/>
    <col min="262" max="262" width="2.140625" customWidth="1"/>
    <col min="263" max="263" width="0" hidden="1" customWidth="1"/>
    <col min="264" max="264" width="13.7109375" bestFit="1" customWidth="1"/>
    <col min="265" max="265" width="14.5703125" customWidth="1"/>
    <col min="513" max="513" width="5.7109375" customWidth="1"/>
    <col min="514" max="514" width="39.5703125" customWidth="1"/>
    <col min="515" max="515" width="5.85546875" bestFit="1" customWidth="1"/>
    <col min="516" max="516" width="13.42578125" customWidth="1"/>
    <col min="517" max="517" width="18.42578125" bestFit="1" customWidth="1"/>
    <col min="518" max="518" width="2.140625" customWidth="1"/>
    <col min="519" max="519" width="0" hidden="1" customWidth="1"/>
    <col min="520" max="520" width="13.7109375" bestFit="1" customWidth="1"/>
    <col min="521" max="521" width="14.5703125" customWidth="1"/>
    <col min="769" max="769" width="5.7109375" customWidth="1"/>
    <col min="770" max="770" width="39.5703125" customWidth="1"/>
    <col min="771" max="771" width="5.85546875" bestFit="1" customWidth="1"/>
    <col min="772" max="772" width="13.42578125" customWidth="1"/>
    <col min="773" max="773" width="18.42578125" bestFit="1" customWidth="1"/>
    <col min="774" max="774" width="2.140625" customWidth="1"/>
    <col min="775" max="775" width="0" hidden="1" customWidth="1"/>
    <col min="776" max="776" width="13.7109375" bestFit="1" customWidth="1"/>
    <col min="777" max="777" width="14.5703125" customWidth="1"/>
    <col min="1025" max="1025" width="5.7109375" customWidth="1"/>
    <col min="1026" max="1026" width="39.5703125" customWidth="1"/>
    <col min="1027" max="1027" width="5.85546875" bestFit="1" customWidth="1"/>
    <col min="1028" max="1028" width="13.42578125" customWidth="1"/>
    <col min="1029" max="1029" width="18.42578125" bestFit="1" customWidth="1"/>
    <col min="1030" max="1030" width="2.140625" customWidth="1"/>
    <col min="1031" max="1031" width="0" hidden="1" customWidth="1"/>
    <col min="1032" max="1032" width="13.7109375" bestFit="1" customWidth="1"/>
    <col min="1033" max="1033" width="14.5703125" customWidth="1"/>
    <col min="1281" max="1281" width="5.7109375" customWidth="1"/>
    <col min="1282" max="1282" width="39.5703125" customWidth="1"/>
    <col min="1283" max="1283" width="5.85546875" bestFit="1" customWidth="1"/>
    <col min="1284" max="1284" width="13.42578125" customWidth="1"/>
    <col min="1285" max="1285" width="18.42578125" bestFit="1" customWidth="1"/>
    <col min="1286" max="1286" width="2.140625" customWidth="1"/>
    <col min="1287" max="1287" width="0" hidden="1" customWidth="1"/>
    <col min="1288" max="1288" width="13.7109375" bestFit="1" customWidth="1"/>
    <col min="1289" max="1289" width="14.5703125" customWidth="1"/>
    <col min="1537" max="1537" width="5.7109375" customWidth="1"/>
    <col min="1538" max="1538" width="39.5703125" customWidth="1"/>
    <col min="1539" max="1539" width="5.85546875" bestFit="1" customWidth="1"/>
    <col min="1540" max="1540" width="13.42578125" customWidth="1"/>
    <col min="1541" max="1541" width="18.42578125" bestFit="1" customWidth="1"/>
    <col min="1542" max="1542" width="2.140625" customWidth="1"/>
    <col min="1543" max="1543" width="0" hidden="1" customWidth="1"/>
    <col min="1544" max="1544" width="13.7109375" bestFit="1" customWidth="1"/>
    <col min="1545" max="1545" width="14.5703125" customWidth="1"/>
    <col min="1793" max="1793" width="5.7109375" customWidth="1"/>
    <col min="1794" max="1794" width="39.5703125" customWidth="1"/>
    <col min="1795" max="1795" width="5.85546875" bestFit="1" customWidth="1"/>
    <col min="1796" max="1796" width="13.42578125" customWidth="1"/>
    <col min="1797" max="1797" width="18.42578125" bestFit="1" customWidth="1"/>
    <col min="1798" max="1798" width="2.140625" customWidth="1"/>
    <col min="1799" max="1799" width="0" hidden="1" customWidth="1"/>
    <col min="1800" max="1800" width="13.7109375" bestFit="1" customWidth="1"/>
    <col min="1801" max="1801" width="14.5703125" customWidth="1"/>
    <col min="2049" max="2049" width="5.7109375" customWidth="1"/>
    <col min="2050" max="2050" width="39.5703125" customWidth="1"/>
    <col min="2051" max="2051" width="5.85546875" bestFit="1" customWidth="1"/>
    <col min="2052" max="2052" width="13.42578125" customWidth="1"/>
    <col min="2053" max="2053" width="18.42578125" bestFit="1" customWidth="1"/>
    <col min="2054" max="2054" width="2.140625" customWidth="1"/>
    <col min="2055" max="2055" width="0" hidden="1" customWidth="1"/>
    <col min="2056" max="2056" width="13.7109375" bestFit="1" customWidth="1"/>
    <col min="2057" max="2057" width="14.5703125" customWidth="1"/>
    <col min="2305" max="2305" width="5.7109375" customWidth="1"/>
    <col min="2306" max="2306" width="39.5703125" customWidth="1"/>
    <col min="2307" max="2307" width="5.85546875" bestFit="1" customWidth="1"/>
    <col min="2308" max="2308" width="13.42578125" customWidth="1"/>
    <col min="2309" max="2309" width="18.42578125" bestFit="1" customWidth="1"/>
    <col min="2310" max="2310" width="2.140625" customWidth="1"/>
    <col min="2311" max="2311" width="0" hidden="1" customWidth="1"/>
    <col min="2312" max="2312" width="13.7109375" bestFit="1" customWidth="1"/>
    <col min="2313" max="2313" width="14.5703125" customWidth="1"/>
    <col min="2561" max="2561" width="5.7109375" customWidth="1"/>
    <col min="2562" max="2562" width="39.5703125" customWidth="1"/>
    <col min="2563" max="2563" width="5.85546875" bestFit="1" customWidth="1"/>
    <col min="2564" max="2564" width="13.42578125" customWidth="1"/>
    <col min="2565" max="2565" width="18.42578125" bestFit="1" customWidth="1"/>
    <col min="2566" max="2566" width="2.140625" customWidth="1"/>
    <col min="2567" max="2567" width="0" hidden="1" customWidth="1"/>
    <col min="2568" max="2568" width="13.7109375" bestFit="1" customWidth="1"/>
    <col min="2569" max="2569" width="14.5703125" customWidth="1"/>
    <col min="2817" max="2817" width="5.7109375" customWidth="1"/>
    <col min="2818" max="2818" width="39.5703125" customWidth="1"/>
    <col min="2819" max="2819" width="5.85546875" bestFit="1" customWidth="1"/>
    <col min="2820" max="2820" width="13.42578125" customWidth="1"/>
    <col min="2821" max="2821" width="18.42578125" bestFit="1" customWidth="1"/>
    <col min="2822" max="2822" width="2.140625" customWidth="1"/>
    <col min="2823" max="2823" width="0" hidden="1" customWidth="1"/>
    <col min="2824" max="2824" width="13.7109375" bestFit="1" customWidth="1"/>
    <col min="2825" max="2825" width="14.5703125" customWidth="1"/>
    <col min="3073" max="3073" width="5.7109375" customWidth="1"/>
    <col min="3074" max="3074" width="39.5703125" customWidth="1"/>
    <col min="3075" max="3075" width="5.85546875" bestFit="1" customWidth="1"/>
    <col min="3076" max="3076" width="13.42578125" customWidth="1"/>
    <col min="3077" max="3077" width="18.42578125" bestFit="1" customWidth="1"/>
    <col min="3078" max="3078" width="2.140625" customWidth="1"/>
    <col min="3079" max="3079" width="0" hidden="1" customWidth="1"/>
    <col min="3080" max="3080" width="13.7109375" bestFit="1" customWidth="1"/>
    <col min="3081" max="3081" width="14.5703125" customWidth="1"/>
    <col min="3329" max="3329" width="5.7109375" customWidth="1"/>
    <col min="3330" max="3330" width="39.5703125" customWidth="1"/>
    <col min="3331" max="3331" width="5.85546875" bestFit="1" customWidth="1"/>
    <col min="3332" max="3332" width="13.42578125" customWidth="1"/>
    <col min="3333" max="3333" width="18.42578125" bestFit="1" customWidth="1"/>
    <col min="3334" max="3334" width="2.140625" customWidth="1"/>
    <col min="3335" max="3335" width="0" hidden="1" customWidth="1"/>
    <col min="3336" max="3336" width="13.7109375" bestFit="1" customWidth="1"/>
    <col min="3337" max="3337" width="14.5703125" customWidth="1"/>
    <col min="3585" max="3585" width="5.7109375" customWidth="1"/>
    <col min="3586" max="3586" width="39.5703125" customWidth="1"/>
    <col min="3587" max="3587" width="5.85546875" bestFit="1" customWidth="1"/>
    <col min="3588" max="3588" width="13.42578125" customWidth="1"/>
    <col min="3589" max="3589" width="18.42578125" bestFit="1" customWidth="1"/>
    <col min="3590" max="3590" width="2.140625" customWidth="1"/>
    <col min="3591" max="3591" width="0" hidden="1" customWidth="1"/>
    <col min="3592" max="3592" width="13.7109375" bestFit="1" customWidth="1"/>
    <col min="3593" max="3593" width="14.5703125" customWidth="1"/>
    <col min="3841" max="3841" width="5.7109375" customWidth="1"/>
    <col min="3842" max="3842" width="39.5703125" customWidth="1"/>
    <col min="3843" max="3843" width="5.85546875" bestFit="1" customWidth="1"/>
    <col min="3844" max="3844" width="13.42578125" customWidth="1"/>
    <col min="3845" max="3845" width="18.42578125" bestFit="1" customWidth="1"/>
    <col min="3846" max="3846" width="2.140625" customWidth="1"/>
    <col min="3847" max="3847" width="0" hidden="1" customWidth="1"/>
    <col min="3848" max="3848" width="13.7109375" bestFit="1" customWidth="1"/>
    <col min="3849" max="3849" width="14.5703125" customWidth="1"/>
    <col min="4097" max="4097" width="5.7109375" customWidth="1"/>
    <col min="4098" max="4098" width="39.5703125" customWidth="1"/>
    <col min="4099" max="4099" width="5.85546875" bestFit="1" customWidth="1"/>
    <col min="4100" max="4100" width="13.42578125" customWidth="1"/>
    <col min="4101" max="4101" width="18.42578125" bestFit="1" customWidth="1"/>
    <col min="4102" max="4102" width="2.140625" customWidth="1"/>
    <col min="4103" max="4103" width="0" hidden="1" customWidth="1"/>
    <col min="4104" max="4104" width="13.7109375" bestFit="1" customWidth="1"/>
    <col min="4105" max="4105" width="14.5703125" customWidth="1"/>
    <col min="4353" max="4353" width="5.7109375" customWidth="1"/>
    <col min="4354" max="4354" width="39.5703125" customWidth="1"/>
    <col min="4355" max="4355" width="5.85546875" bestFit="1" customWidth="1"/>
    <col min="4356" max="4356" width="13.42578125" customWidth="1"/>
    <col min="4357" max="4357" width="18.42578125" bestFit="1" customWidth="1"/>
    <col min="4358" max="4358" width="2.140625" customWidth="1"/>
    <col min="4359" max="4359" width="0" hidden="1" customWidth="1"/>
    <col min="4360" max="4360" width="13.7109375" bestFit="1" customWidth="1"/>
    <col min="4361" max="4361" width="14.5703125" customWidth="1"/>
    <col min="4609" max="4609" width="5.7109375" customWidth="1"/>
    <col min="4610" max="4610" width="39.5703125" customWidth="1"/>
    <col min="4611" max="4611" width="5.85546875" bestFit="1" customWidth="1"/>
    <col min="4612" max="4612" width="13.42578125" customWidth="1"/>
    <col min="4613" max="4613" width="18.42578125" bestFit="1" customWidth="1"/>
    <col min="4614" max="4614" width="2.140625" customWidth="1"/>
    <col min="4615" max="4615" width="0" hidden="1" customWidth="1"/>
    <col min="4616" max="4616" width="13.7109375" bestFit="1" customWidth="1"/>
    <col min="4617" max="4617" width="14.5703125" customWidth="1"/>
    <col min="4865" max="4865" width="5.7109375" customWidth="1"/>
    <col min="4866" max="4866" width="39.5703125" customWidth="1"/>
    <col min="4867" max="4867" width="5.85546875" bestFit="1" customWidth="1"/>
    <col min="4868" max="4868" width="13.42578125" customWidth="1"/>
    <col min="4869" max="4869" width="18.42578125" bestFit="1" customWidth="1"/>
    <col min="4870" max="4870" width="2.140625" customWidth="1"/>
    <col min="4871" max="4871" width="0" hidden="1" customWidth="1"/>
    <col min="4872" max="4872" width="13.7109375" bestFit="1" customWidth="1"/>
    <col min="4873" max="4873" width="14.5703125" customWidth="1"/>
    <col min="5121" max="5121" width="5.7109375" customWidth="1"/>
    <col min="5122" max="5122" width="39.5703125" customWidth="1"/>
    <col min="5123" max="5123" width="5.85546875" bestFit="1" customWidth="1"/>
    <col min="5124" max="5124" width="13.42578125" customWidth="1"/>
    <col min="5125" max="5125" width="18.42578125" bestFit="1" customWidth="1"/>
    <col min="5126" max="5126" width="2.140625" customWidth="1"/>
    <col min="5127" max="5127" width="0" hidden="1" customWidth="1"/>
    <col min="5128" max="5128" width="13.7109375" bestFit="1" customWidth="1"/>
    <col min="5129" max="5129" width="14.5703125" customWidth="1"/>
    <col min="5377" max="5377" width="5.7109375" customWidth="1"/>
    <col min="5378" max="5378" width="39.5703125" customWidth="1"/>
    <col min="5379" max="5379" width="5.85546875" bestFit="1" customWidth="1"/>
    <col min="5380" max="5380" width="13.42578125" customWidth="1"/>
    <col min="5381" max="5381" width="18.42578125" bestFit="1" customWidth="1"/>
    <col min="5382" max="5382" width="2.140625" customWidth="1"/>
    <col min="5383" max="5383" width="0" hidden="1" customWidth="1"/>
    <col min="5384" max="5384" width="13.7109375" bestFit="1" customWidth="1"/>
    <col min="5385" max="5385" width="14.5703125" customWidth="1"/>
    <col min="5633" max="5633" width="5.7109375" customWidth="1"/>
    <col min="5634" max="5634" width="39.5703125" customWidth="1"/>
    <col min="5635" max="5635" width="5.85546875" bestFit="1" customWidth="1"/>
    <col min="5636" max="5636" width="13.42578125" customWidth="1"/>
    <col min="5637" max="5637" width="18.42578125" bestFit="1" customWidth="1"/>
    <col min="5638" max="5638" width="2.140625" customWidth="1"/>
    <col min="5639" max="5639" width="0" hidden="1" customWidth="1"/>
    <col min="5640" max="5640" width="13.7109375" bestFit="1" customWidth="1"/>
    <col min="5641" max="5641" width="14.5703125" customWidth="1"/>
    <col min="5889" max="5889" width="5.7109375" customWidth="1"/>
    <col min="5890" max="5890" width="39.5703125" customWidth="1"/>
    <col min="5891" max="5891" width="5.85546875" bestFit="1" customWidth="1"/>
    <col min="5892" max="5892" width="13.42578125" customWidth="1"/>
    <col min="5893" max="5893" width="18.42578125" bestFit="1" customWidth="1"/>
    <col min="5894" max="5894" width="2.140625" customWidth="1"/>
    <col min="5895" max="5895" width="0" hidden="1" customWidth="1"/>
    <col min="5896" max="5896" width="13.7109375" bestFit="1" customWidth="1"/>
    <col min="5897" max="5897" width="14.5703125" customWidth="1"/>
    <col min="6145" max="6145" width="5.7109375" customWidth="1"/>
    <col min="6146" max="6146" width="39.5703125" customWidth="1"/>
    <col min="6147" max="6147" width="5.85546875" bestFit="1" customWidth="1"/>
    <col min="6148" max="6148" width="13.42578125" customWidth="1"/>
    <col min="6149" max="6149" width="18.42578125" bestFit="1" customWidth="1"/>
    <col min="6150" max="6150" width="2.140625" customWidth="1"/>
    <col min="6151" max="6151" width="0" hidden="1" customWidth="1"/>
    <col min="6152" max="6152" width="13.7109375" bestFit="1" customWidth="1"/>
    <col min="6153" max="6153" width="14.5703125" customWidth="1"/>
    <col min="6401" max="6401" width="5.7109375" customWidth="1"/>
    <col min="6402" max="6402" width="39.5703125" customWidth="1"/>
    <col min="6403" max="6403" width="5.85546875" bestFit="1" customWidth="1"/>
    <col min="6404" max="6404" width="13.42578125" customWidth="1"/>
    <col min="6405" max="6405" width="18.42578125" bestFit="1" customWidth="1"/>
    <col min="6406" max="6406" width="2.140625" customWidth="1"/>
    <col min="6407" max="6407" width="0" hidden="1" customWidth="1"/>
    <col min="6408" max="6408" width="13.7109375" bestFit="1" customWidth="1"/>
    <col min="6409" max="6409" width="14.5703125" customWidth="1"/>
    <col min="6657" max="6657" width="5.7109375" customWidth="1"/>
    <col min="6658" max="6658" width="39.5703125" customWidth="1"/>
    <col min="6659" max="6659" width="5.85546875" bestFit="1" customWidth="1"/>
    <col min="6660" max="6660" width="13.42578125" customWidth="1"/>
    <col min="6661" max="6661" width="18.42578125" bestFit="1" customWidth="1"/>
    <col min="6662" max="6662" width="2.140625" customWidth="1"/>
    <col min="6663" max="6663" width="0" hidden="1" customWidth="1"/>
    <col min="6664" max="6664" width="13.7109375" bestFit="1" customWidth="1"/>
    <col min="6665" max="6665" width="14.5703125" customWidth="1"/>
    <col min="6913" max="6913" width="5.7109375" customWidth="1"/>
    <col min="6914" max="6914" width="39.5703125" customWidth="1"/>
    <col min="6915" max="6915" width="5.85546875" bestFit="1" customWidth="1"/>
    <col min="6916" max="6916" width="13.42578125" customWidth="1"/>
    <col min="6917" max="6917" width="18.42578125" bestFit="1" customWidth="1"/>
    <col min="6918" max="6918" width="2.140625" customWidth="1"/>
    <col min="6919" max="6919" width="0" hidden="1" customWidth="1"/>
    <col min="6920" max="6920" width="13.7109375" bestFit="1" customWidth="1"/>
    <col min="6921" max="6921" width="14.5703125" customWidth="1"/>
    <col min="7169" max="7169" width="5.7109375" customWidth="1"/>
    <col min="7170" max="7170" width="39.5703125" customWidth="1"/>
    <col min="7171" max="7171" width="5.85546875" bestFit="1" customWidth="1"/>
    <col min="7172" max="7172" width="13.42578125" customWidth="1"/>
    <col min="7173" max="7173" width="18.42578125" bestFit="1" customWidth="1"/>
    <col min="7174" max="7174" width="2.140625" customWidth="1"/>
    <col min="7175" max="7175" width="0" hidden="1" customWidth="1"/>
    <col min="7176" max="7176" width="13.7109375" bestFit="1" customWidth="1"/>
    <col min="7177" max="7177" width="14.5703125" customWidth="1"/>
    <col min="7425" max="7425" width="5.7109375" customWidth="1"/>
    <col min="7426" max="7426" width="39.5703125" customWidth="1"/>
    <col min="7427" max="7427" width="5.85546875" bestFit="1" customWidth="1"/>
    <col min="7428" max="7428" width="13.42578125" customWidth="1"/>
    <col min="7429" max="7429" width="18.42578125" bestFit="1" customWidth="1"/>
    <col min="7430" max="7430" width="2.140625" customWidth="1"/>
    <col min="7431" max="7431" width="0" hidden="1" customWidth="1"/>
    <col min="7432" max="7432" width="13.7109375" bestFit="1" customWidth="1"/>
    <col min="7433" max="7433" width="14.5703125" customWidth="1"/>
    <col min="7681" max="7681" width="5.7109375" customWidth="1"/>
    <col min="7682" max="7682" width="39.5703125" customWidth="1"/>
    <col min="7683" max="7683" width="5.85546875" bestFit="1" customWidth="1"/>
    <col min="7684" max="7684" width="13.42578125" customWidth="1"/>
    <col min="7685" max="7685" width="18.42578125" bestFit="1" customWidth="1"/>
    <col min="7686" max="7686" width="2.140625" customWidth="1"/>
    <col min="7687" max="7687" width="0" hidden="1" customWidth="1"/>
    <col min="7688" max="7688" width="13.7109375" bestFit="1" customWidth="1"/>
    <col min="7689" max="7689" width="14.5703125" customWidth="1"/>
    <col min="7937" max="7937" width="5.7109375" customWidth="1"/>
    <col min="7938" max="7938" width="39.5703125" customWidth="1"/>
    <col min="7939" max="7939" width="5.85546875" bestFit="1" customWidth="1"/>
    <col min="7940" max="7940" width="13.42578125" customWidth="1"/>
    <col min="7941" max="7941" width="18.42578125" bestFit="1" customWidth="1"/>
    <col min="7942" max="7942" width="2.140625" customWidth="1"/>
    <col min="7943" max="7943" width="0" hidden="1" customWidth="1"/>
    <col min="7944" max="7944" width="13.7109375" bestFit="1" customWidth="1"/>
    <col min="7945" max="7945" width="14.5703125" customWidth="1"/>
    <col min="8193" max="8193" width="5.7109375" customWidth="1"/>
    <col min="8194" max="8194" width="39.5703125" customWidth="1"/>
    <col min="8195" max="8195" width="5.85546875" bestFit="1" customWidth="1"/>
    <col min="8196" max="8196" width="13.42578125" customWidth="1"/>
    <col min="8197" max="8197" width="18.42578125" bestFit="1" customWidth="1"/>
    <col min="8198" max="8198" width="2.140625" customWidth="1"/>
    <col min="8199" max="8199" width="0" hidden="1" customWidth="1"/>
    <col min="8200" max="8200" width="13.7109375" bestFit="1" customWidth="1"/>
    <col min="8201" max="8201" width="14.5703125" customWidth="1"/>
    <col min="8449" max="8449" width="5.7109375" customWidth="1"/>
    <col min="8450" max="8450" width="39.5703125" customWidth="1"/>
    <col min="8451" max="8451" width="5.85546875" bestFit="1" customWidth="1"/>
    <col min="8452" max="8452" width="13.42578125" customWidth="1"/>
    <col min="8453" max="8453" width="18.42578125" bestFit="1" customWidth="1"/>
    <col min="8454" max="8454" width="2.140625" customWidth="1"/>
    <col min="8455" max="8455" width="0" hidden="1" customWidth="1"/>
    <col min="8456" max="8456" width="13.7109375" bestFit="1" customWidth="1"/>
    <col min="8457" max="8457" width="14.5703125" customWidth="1"/>
    <col min="8705" max="8705" width="5.7109375" customWidth="1"/>
    <col min="8706" max="8706" width="39.5703125" customWidth="1"/>
    <col min="8707" max="8707" width="5.85546875" bestFit="1" customWidth="1"/>
    <col min="8708" max="8708" width="13.42578125" customWidth="1"/>
    <col min="8709" max="8709" width="18.42578125" bestFit="1" customWidth="1"/>
    <col min="8710" max="8710" width="2.140625" customWidth="1"/>
    <col min="8711" max="8711" width="0" hidden="1" customWidth="1"/>
    <col min="8712" max="8712" width="13.7109375" bestFit="1" customWidth="1"/>
    <col min="8713" max="8713" width="14.5703125" customWidth="1"/>
    <col min="8961" max="8961" width="5.7109375" customWidth="1"/>
    <col min="8962" max="8962" width="39.5703125" customWidth="1"/>
    <col min="8963" max="8963" width="5.85546875" bestFit="1" customWidth="1"/>
    <col min="8964" max="8964" width="13.42578125" customWidth="1"/>
    <col min="8965" max="8965" width="18.42578125" bestFit="1" customWidth="1"/>
    <col min="8966" max="8966" width="2.140625" customWidth="1"/>
    <col min="8967" max="8967" width="0" hidden="1" customWidth="1"/>
    <col min="8968" max="8968" width="13.7109375" bestFit="1" customWidth="1"/>
    <col min="8969" max="8969" width="14.5703125" customWidth="1"/>
    <col min="9217" max="9217" width="5.7109375" customWidth="1"/>
    <col min="9218" max="9218" width="39.5703125" customWidth="1"/>
    <col min="9219" max="9219" width="5.85546875" bestFit="1" customWidth="1"/>
    <col min="9220" max="9220" width="13.42578125" customWidth="1"/>
    <col min="9221" max="9221" width="18.42578125" bestFit="1" customWidth="1"/>
    <col min="9222" max="9222" width="2.140625" customWidth="1"/>
    <col min="9223" max="9223" width="0" hidden="1" customWidth="1"/>
    <col min="9224" max="9224" width="13.7109375" bestFit="1" customWidth="1"/>
    <col min="9225" max="9225" width="14.5703125" customWidth="1"/>
    <col min="9473" max="9473" width="5.7109375" customWidth="1"/>
    <col min="9474" max="9474" width="39.5703125" customWidth="1"/>
    <col min="9475" max="9475" width="5.85546875" bestFit="1" customWidth="1"/>
    <col min="9476" max="9476" width="13.42578125" customWidth="1"/>
    <col min="9477" max="9477" width="18.42578125" bestFit="1" customWidth="1"/>
    <col min="9478" max="9478" width="2.140625" customWidth="1"/>
    <col min="9479" max="9479" width="0" hidden="1" customWidth="1"/>
    <col min="9480" max="9480" width="13.7109375" bestFit="1" customWidth="1"/>
    <col min="9481" max="9481" width="14.5703125" customWidth="1"/>
    <col min="9729" max="9729" width="5.7109375" customWidth="1"/>
    <col min="9730" max="9730" width="39.5703125" customWidth="1"/>
    <col min="9731" max="9731" width="5.85546875" bestFit="1" customWidth="1"/>
    <col min="9732" max="9732" width="13.42578125" customWidth="1"/>
    <col min="9733" max="9733" width="18.42578125" bestFit="1" customWidth="1"/>
    <col min="9734" max="9734" width="2.140625" customWidth="1"/>
    <col min="9735" max="9735" width="0" hidden="1" customWidth="1"/>
    <col min="9736" max="9736" width="13.7109375" bestFit="1" customWidth="1"/>
    <col min="9737" max="9737" width="14.5703125" customWidth="1"/>
    <col min="9985" max="9985" width="5.7109375" customWidth="1"/>
    <col min="9986" max="9986" width="39.5703125" customWidth="1"/>
    <col min="9987" max="9987" width="5.85546875" bestFit="1" customWidth="1"/>
    <col min="9988" max="9988" width="13.42578125" customWidth="1"/>
    <col min="9989" max="9989" width="18.42578125" bestFit="1" customWidth="1"/>
    <col min="9990" max="9990" width="2.140625" customWidth="1"/>
    <col min="9991" max="9991" width="0" hidden="1" customWidth="1"/>
    <col min="9992" max="9992" width="13.7109375" bestFit="1" customWidth="1"/>
    <col min="9993" max="9993" width="14.5703125" customWidth="1"/>
    <col min="10241" max="10241" width="5.7109375" customWidth="1"/>
    <col min="10242" max="10242" width="39.5703125" customWidth="1"/>
    <col min="10243" max="10243" width="5.85546875" bestFit="1" customWidth="1"/>
    <col min="10244" max="10244" width="13.42578125" customWidth="1"/>
    <col min="10245" max="10245" width="18.42578125" bestFit="1" customWidth="1"/>
    <col min="10246" max="10246" width="2.140625" customWidth="1"/>
    <col min="10247" max="10247" width="0" hidden="1" customWidth="1"/>
    <col min="10248" max="10248" width="13.7109375" bestFit="1" customWidth="1"/>
    <col min="10249" max="10249" width="14.5703125" customWidth="1"/>
    <col min="10497" max="10497" width="5.7109375" customWidth="1"/>
    <col min="10498" max="10498" width="39.5703125" customWidth="1"/>
    <col min="10499" max="10499" width="5.85546875" bestFit="1" customWidth="1"/>
    <col min="10500" max="10500" width="13.42578125" customWidth="1"/>
    <col min="10501" max="10501" width="18.42578125" bestFit="1" customWidth="1"/>
    <col min="10502" max="10502" width="2.140625" customWidth="1"/>
    <col min="10503" max="10503" width="0" hidden="1" customWidth="1"/>
    <col min="10504" max="10504" width="13.7109375" bestFit="1" customWidth="1"/>
    <col min="10505" max="10505" width="14.5703125" customWidth="1"/>
    <col min="10753" max="10753" width="5.7109375" customWidth="1"/>
    <col min="10754" max="10754" width="39.5703125" customWidth="1"/>
    <col min="10755" max="10755" width="5.85546875" bestFit="1" customWidth="1"/>
    <col min="10756" max="10756" width="13.42578125" customWidth="1"/>
    <col min="10757" max="10757" width="18.42578125" bestFit="1" customWidth="1"/>
    <col min="10758" max="10758" width="2.140625" customWidth="1"/>
    <col min="10759" max="10759" width="0" hidden="1" customWidth="1"/>
    <col min="10760" max="10760" width="13.7109375" bestFit="1" customWidth="1"/>
    <col min="10761" max="10761" width="14.5703125" customWidth="1"/>
    <col min="11009" max="11009" width="5.7109375" customWidth="1"/>
    <col min="11010" max="11010" width="39.5703125" customWidth="1"/>
    <col min="11011" max="11011" width="5.85546875" bestFit="1" customWidth="1"/>
    <col min="11012" max="11012" width="13.42578125" customWidth="1"/>
    <col min="11013" max="11013" width="18.42578125" bestFit="1" customWidth="1"/>
    <col min="11014" max="11014" width="2.140625" customWidth="1"/>
    <col min="11015" max="11015" width="0" hidden="1" customWidth="1"/>
    <col min="11016" max="11016" width="13.7109375" bestFit="1" customWidth="1"/>
    <col min="11017" max="11017" width="14.5703125" customWidth="1"/>
    <col min="11265" max="11265" width="5.7109375" customWidth="1"/>
    <col min="11266" max="11266" width="39.5703125" customWidth="1"/>
    <col min="11267" max="11267" width="5.85546875" bestFit="1" customWidth="1"/>
    <col min="11268" max="11268" width="13.42578125" customWidth="1"/>
    <col min="11269" max="11269" width="18.42578125" bestFit="1" customWidth="1"/>
    <col min="11270" max="11270" width="2.140625" customWidth="1"/>
    <col min="11271" max="11271" width="0" hidden="1" customWidth="1"/>
    <col min="11272" max="11272" width="13.7109375" bestFit="1" customWidth="1"/>
    <col min="11273" max="11273" width="14.5703125" customWidth="1"/>
    <col min="11521" max="11521" width="5.7109375" customWidth="1"/>
    <col min="11522" max="11522" width="39.5703125" customWidth="1"/>
    <col min="11523" max="11523" width="5.85546875" bestFit="1" customWidth="1"/>
    <col min="11524" max="11524" width="13.42578125" customWidth="1"/>
    <col min="11525" max="11525" width="18.42578125" bestFit="1" customWidth="1"/>
    <col min="11526" max="11526" width="2.140625" customWidth="1"/>
    <col min="11527" max="11527" width="0" hidden="1" customWidth="1"/>
    <col min="11528" max="11528" width="13.7109375" bestFit="1" customWidth="1"/>
    <col min="11529" max="11529" width="14.5703125" customWidth="1"/>
    <col min="11777" max="11777" width="5.7109375" customWidth="1"/>
    <col min="11778" max="11778" width="39.5703125" customWidth="1"/>
    <col min="11779" max="11779" width="5.85546875" bestFit="1" customWidth="1"/>
    <col min="11780" max="11780" width="13.42578125" customWidth="1"/>
    <col min="11781" max="11781" width="18.42578125" bestFit="1" customWidth="1"/>
    <col min="11782" max="11782" width="2.140625" customWidth="1"/>
    <col min="11783" max="11783" width="0" hidden="1" customWidth="1"/>
    <col min="11784" max="11784" width="13.7109375" bestFit="1" customWidth="1"/>
    <col min="11785" max="11785" width="14.5703125" customWidth="1"/>
    <col min="12033" max="12033" width="5.7109375" customWidth="1"/>
    <col min="12034" max="12034" width="39.5703125" customWidth="1"/>
    <col min="12035" max="12035" width="5.85546875" bestFit="1" customWidth="1"/>
    <col min="12036" max="12036" width="13.42578125" customWidth="1"/>
    <col min="12037" max="12037" width="18.42578125" bestFit="1" customWidth="1"/>
    <col min="12038" max="12038" width="2.140625" customWidth="1"/>
    <col min="12039" max="12039" width="0" hidden="1" customWidth="1"/>
    <col min="12040" max="12040" width="13.7109375" bestFit="1" customWidth="1"/>
    <col min="12041" max="12041" width="14.5703125" customWidth="1"/>
    <col min="12289" max="12289" width="5.7109375" customWidth="1"/>
    <col min="12290" max="12290" width="39.5703125" customWidth="1"/>
    <col min="12291" max="12291" width="5.85546875" bestFit="1" customWidth="1"/>
    <col min="12292" max="12292" width="13.42578125" customWidth="1"/>
    <col min="12293" max="12293" width="18.42578125" bestFit="1" customWidth="1"/>
    <col min="12294" max="12294" width="2.140625" customWidth="1"/>
    <col min="12295" max="12295" width="0" hidden="1" customWidth="1"/>
    <col min="12296" max="12296" width="13.7109375" bestFit="1" customWidth="1"/>
    <col min="12297" max="12297" width="14.5703125" customWidth="1"/>
    <col min="12545" max="12545" width="5.7109375" customWidth="1"/>
    <col min="12546" max="12546" width="39.5703125" customWidth="1"/>
    <col min="12547" max="12547" width="5.85546875" bestFit="1" customWidth="1"/>
    <col min="12548" max="12548" width="13.42578125" customWidth="1"/>
    <col min="12549" max="12549" width="18.42578125" bestFit="1" customWidth="1"/>
    <col min="12550" max="12550" width="2.140625" customWidth="1"/>
    <col min="12551" max="12551" width="0" hidden="1" customWidth="1"/>
    <col min="12552" max="12552" width="13.7109375" bestFit="1" customWidth="1"/>
    <col min="12553" max="12553" width="14.5703125" customWidth="1"/>
    <col min="12801" max="12801" width="5.7109375" customWidth="1"/>
    <col min="12802" max="12802" width="39.5703125" customWidth="1"/>
    <col min="12803" max="12803" width="5.85546875" bestFit="1" customWidth="1"/>
    <col min="12804" max="12804" width="13.42578125" customWidth="1"/>
    <col min="12805" max="12805" width="18.42578125" bestFit="1" customWidth="1"/>
    <col min="12806" max="12806" width="2.140625" customWidth="1"/>
    <col min="12807" max="12807" width="0" hidden="1" customWidth="1"/>
    <col min="12808" max="12808" width="13.7109375" bestFit="1" customWidth="1"/>
    <col min="12809" max="12809" width="14.5703125" customWidth="1"/>
    <col min="13057" max="13057" width="5.7109375" customWidth="1"/>
    <col min="13058" max="13058" width="39.5703125" customWidth="1"/>
    <col min="13059" max="13059" width="5.85546875" bestFit="1" customWidth="1"/>
    <col min="13060" max="13060" width="13.42578125" customWidth="1"/>
    <col min="13061" max="13061" width="18.42578125" bestFit="1" customWidth="1"/>
    <col min="13062" max="13062" width="2.140625" customWidth="1"/>
    <col min="13063" max="13063" width="0" hidden="1" customWidth="1"/>
    <col min="13064" max="13064" width="13.7109375" bestFit="1" customWidth="1"/>
    <col min="13065" max="13065" width="14.5703125" customWidth="1"/>
    <col min="13313" max="13313" width="5.7109375" customWidth="1"/>
    <col min="13314" max="13314" width="39.5703125" customWidth="1"/>
    <col min="13315" max="13315" width="5.85546875" bestFit="1" customWidth="1"/>
    <col min="13316" max="13316" width="13.42578125" customWidth="1"/>
    <col min="13317" max="13317" width="18.42578125" bestFit="1" customWidth="1"/>
    <col min="13318" max="13318" width="2.140625" customWidth="1"/>
    <col min="13319" max="13319" width="0" hidden="1" customWidth="1"/>
    <col min="13320" max="13320" width="13.7109375" bestFit="1" customWidth="1"/>
    <col min="13321" max="13321" width="14.5703125" customWidth="1"/>
    <col min="13569" max="13569" width="5.7109375" customWidth="1"/>
    <col min="13570" max="13570" width="39.5703125" customWidth="1"/>
    <col min="13571" max="13571" width="5.85546875" bestFit="1" customWidth="1"/>
    <col min="13572" max="13572" width="13.42578125" customWidth="1"/>
    <col min="13573" max="13573" width="18.42578125" bestFit="1" customWidth="1"/>
    <col min="13574" max="13574" width="2.140625" customWidth="1"/>
    <col min="13575" max="13575" width="0" hidden="1" customWidth="1"/>
    <col min="13576" max="13576" width="13.7109375" bestFit="1" customWidth="1"/>
    <col min="13577" max="13577" width="14.5703125" customWidth="1"/>
    <col min="13825" max="13825" width="5.7109375" customWidth="1"/>
    <col min="13826" max="13826" width="39.5703125" customWidth="1"/>
    <col min="13827" max="13827" width="5.85546875" bestFit="1" customWidth="1"/>
    <col min="13828" max="13828" width="13.42578125" customWidth="1"/>
    <col min="13829" max="13829" width="18.42578125" bestFit="1" customWidth="1"/>
    <col min="13830" max="13830" width="2.140625" customWidth="1"/>
    <col min="13831" max="13831" width="0" hidden="1" customWidth="1"/>
    <col min="13832" max="13832" width="13.7109375" bestFit="1" customWidth="1"/>
    <col min="13833" max="13833" width="14.5703125" customWidth="1"/>
    <col min="14081" max="14081" width="5.7109375" customWidth="1"/>
    <col min="14082" max="14082" width="39.5703125" customWidth="1"/>
    <col min="14083" max="14083" width="5.85546875" bestFit="1" customWidth="1"/>
    <col min="14084" max="14084" width="13.42578125" customWidth="1"/>
    <col min="14085" max="14085" width="18.42578125" bestFit="1" customWidth="1"/>
    <col min="14086" max="14086" width="2.140625" customWidth="1"/>
    <col min="14087" max="14087" width="0" hidden="1" customWidth="1"/>
    <col min="14088" max="14088" width="13.7109375" bestFit="1" customWidth="1"/>
    <col min="14089" max="14089" width="14.5703125" customWidth="1"/>
    <col min="14337" max="14337" width="5.7109375" customWidth="1"/>
    <col min="14338" max="14338" width="39.5703125" customWidth="1"/>
    <col min="14339" max="14339" width="5.85546875" bestFit="1" customWidth="1"/>
    <col min="14340" max="14340" width="13.42578125" customWidth="1"/>
    <col min="14341" max="14341" width="18.42578125" bestFit="1" customWidth="1"/>
    <col min="14342" max="14342" width="2.140625" customWidth="1"/>
    <col min="14343" max="14343" width="0" hidden="1" customWidth="1"/>
    <col min="14344" max="14344" width="13.7109375" bestFit="1" customWidth="1"/>
    <col min="14345" max="14345" width="14.5703125" customWidth="1"/>
    <col min="14593" max="14593" width="5.7109375" customWidth="1"/>
    <col min="14594" max="14594" width="39.5703125" customWidth="1"/>
    <col min="14595" max="14595" width="5.85546875" bestFit="1" customWidth="1"/>
    <col min="14596" max="14596" width="13.42578125" customWidth="1"/>
    <col min="14597" max="14597" width="18.42578125" bestFit="1" customWidth="1"/>
    <col min="14598" max="14598" width="2.140625" customWidth="1"/>
    <col min="14599" max="14599" width="0" hidden="1" customWidth="1"/>
    <col min="14600" max="14600" width="13.7109375" bestFit="1" customWidth="1"/>
    <col min="14601" max="14601" width="14.5703125" customWidth="1"/>
    <col min="14849" max="14849" width="5.7109375" customWidth="1"/>
    <col min="14850" max="14850" width="39.5703125" customWidth="1"/>
    <col min="14851" max="14851" width="5.85546875" bestFit="1" customWidth="1"/>
    <col min="14852" max="14852" width="13.42578125" customWidth="1"/>
    <col min="14853" max="14853" width="18.42578125" bestFit="1" customWidth="1"/>
    <col min="14854" max="14854" width="2.140625" customWidth="1"/>
    <col min="14855" max="14855" width="0" hidden="1" customWidth="1"/>
    <col min="14856" max="14856" width="13.7109375" bestFit="1" customWidth="1"/>
    <col min="14857" max="14857" width="14.5703125" customWidth="1"/>
    <col min="15105" max="15105" width="5.7109375" customWidth="1"/>
    <col min="15106" max="15106" width="39.5703125" customWidth="1"/>
    <col min="15107" max="15107" width="5.85546875" bestFit="1" customWidth="1"/>
    <col min="15108" max="15108" width="13.42578125" customWidth="1"/>
    <col min="15109" max="15109" width="18.42578125" bestFit="1" customWidth="1"/>
    <col min="15110" max="15110" width="2.140625" customWidth="1"/>
    <col min="15111" max="15111" width="0" hidden="1" customWidth="1"/>
    <col min="15112" max="15112" width="13.7109375" bestFit="1" customWidth="1"/>
    <col min="15113" max="15113" width="14.5703125" customWidth="1"/>
    <col min="15361" max="15361" width="5.7109375" customWidth="1"/>
    <col min="15362" max="15362" width="39.5703125" customWidth="1"/>
    <col min="15363" max="15363" width="5.85546875" bestFit="1" customWidth="1"/>
    <col min="15364" max="15364" width="13.42578125" customWidth="1"/>
    <col min="15365" max="15365" width="18.42578125" bestFit="1" customWidth="1"/>
    <col min="15366" max="15366" width="2.140625" customWidth="1"/>
    <col min="15367" max="15367" width="0" hidden="1" customWidth="1"/>
    <col min="15368" max="15368" width="13.7109375" bestFit="1" customWidth="1"/>
    <col min="15369" max="15369" width="14.5703125" customWidth="1"/>
    <col min="15617" max="15617" width="5.7109375" customWidth="1"/>
    <col min="15618" max="15618" width="39.5703125" customWidth="1"/>
    <col min="15619" max="15619" width="5.85546875" bestFit="1" customWidth="1"/>
    <col min="15620" max="15620" width="13.42578125" customWidth="1"/>
    <col min="15621" max="15621" width="18.42578125" bestFit="1" customWidth="1"/>
    <col min="15622" max="15622" width="2.140625" customWidth="1"/>
    <col min="15623" max="15623" width="0" hidden="1" customWidth="1"/>
    <col min="15624" max="15624" width="13.7109375" bestFit="1" customWidth="1"/>
    <col min="15625" max="15625" width="14.5703125" customWidth="1"/>
    <col min="15873" max="15873" width="5.7109375" customWidth="1"/>
    <col min="15874" max="15874" width="39.5703125" customWidth="1"/>
    <col min="15875" max="15875" width="5.85546875" bestFit="1" customWidth="1"/>
    <col min="15876" max="15876" width="13.42578125" customWidth="1"/>
    <col min="15877" max="15877" width="18.42578125" bestFit="1" customWidth="1"/>
    <col min="15878" max="15878" width="2.140625" customWidth="1"/>
    <col min="15879" max="15879" width="0" hidden="1" customWidth="1"/>
    <col min="15880" max="15880" width="13.7109375" bestFit="1" customWidth="1"/>
    <col min="15881" max="15881" width="14.5703125" customWidth="1"/>
    <col min="16129" max="16129" width="5.7109375" customWidth="1"/>
    <col min="16130" max="16130" width="39.5703125" customWidth="1"/>
    <col min="16131" max="16131" width="5.85546875" bestFit="1" customWidth="1"/>
    <col min="16132" max="16132" width="13.42578125" customWidth="1"/>
    <col min="16133" max="16133" width="18.42578125" bestFit="1" customWidth="1"/>
    <col min="16134" max="16134" width="2.140625" customWidth="1"/>
    <col min="16135" max="16135" width="0" hidden="1" customWidth="1"/>
    <col min="16136" max="16136" width="13.7109375" bestFit="1" customWidth="1"/>
    <col min="16137" max="16137" width="14.5703125" customWidth="1"/>
  </cols>
  <sheetData>
    <row r="1" spans="1:19" s="1" customFormat="1" ht="12.75" x14ac:dyDescent="0.2">
      <c r="B1" s="2"/>
      <c r="C1" s="2"/>
      <c r="D1" s="2"/>
      <c r="E1" s="2"/>
      <c r="F1" s="3"/>
      <c r="G1" s="3"/>
      <c r="H1" s="3"/>
      <c r="I1" s="3"/>
    </row>
    <row r="2" spans="1:19" s="1" customFormat="1" ht="12.75" x14ac:dyDescent="0.2">
      <c r="B2" s="2"/>
      <c r="C2" s="2"/>
      <c r="D2" s="2"/>
      <c r="E2" s="2"/>
      <c r="F2" s="3"/>
      <c r="G2" s="3"/>
      <c r="H2" s="3"/>
      <c r="I2" s="3"/>
    </row>
    <row r="3" spans="1:19" s="1" customFormat="1" ht="12.75" x14ac:dyDescent="0.2">
      <c r="B3" s="2"/>
      <c r="C3" s="2"/>
      <c r="D3" s="2"/>
      <c r="E3" s="2"/>
      <c r="F3" s="3"/>
      <c r="G3" s="3"/>
      <c r="H3" s="3"/>
      <c r="I3" s="3"/>
    </row>
    <row r="4" spans="1:19" s="1" customFormat="1" ht="12.75" x14ac:dyDescent="0.2">
      <c r="B4" s="2"/>
      <c r="C4" s="2"/>
      <c r="D4" s="2"/>
      <c r="E4" s="2"/>
      <c r="F4" s="3"/>
      <c r="G4" s="3"/>
      <c r="H4" s="3"/>
      <c r="I4" s="3"/>
    </row>
    <row r="5" spans="1:19" s="1" customFormat="1" ht="15.75" x14ac:dyDescent="0.25">
      <c r="A5" s="4" t="s">
        <v>0</v>
      </c>
      <c r="B5" s="4"/>
      <c r="C5" s="4"/>
      <c r="D5" s="4"/>
      <c r="E5" s="4"/>
      <c r="F5" s="4"/>
      <c r="G5" s="4"/>
      <c r="H5" s="3"/>
      <c r="I5" s="3"/>
    </row>
    <row r="6" spans="1:19" s="1" customFormat="1" ht="15.75" x14ac:dyDescent="0.25">
      <c r="A6" s="4" t="s">
        <v>1</v>
      </c>
      <c r="B6" s="4"/>
      <c r="C6" s="4"/>
      <c r="D6" s="4"/>
      <c r="E6" s="4"/>
      <c r="F6" s="4"/>
      <c r="G6" s="4"/>
      <c r="H6" s="3"/>
      <c r="I6" s="3"/>
    </row>
    <row r="7" spans="1:19" s="1" customFormat="1" ht="15.75" x14ac:dyDescent="0.25">
      <c r="A7" s="4" t="s">
        <v>2</v>
      </c>
      <c r="B7" s="4"/>
      <c r="C7" s="4"/>
      <c r="D7" s="4"/>
      <c r="E7" s="4"/>
      <c r="F7" s="4"/>
      <c r="G7" s="4"/>
      <c r="H7" s="3"/>
      <c r="I7" s="3"/>
    </row>
    <row r="8" spans="1:19" s="1" customFormat="1" ht="15.75" x14ac:dyDescent="0.25">
      <c r="A8" s="5" t="s">
        <v>3</v>
      </c>
      <c r="B8" s="5"/>
      <c r="C8" s="5"/>
      <c r="D8" s="5"/>
      <c r="E8" s="5"/>
      <c r="F8" s="5"/>
      <c r="G8" s="5"/>
      <c r="H8" s="3"/>
      <c r="I8" s="3"/>
    </row>
    <row r="9" spans="1:19" ht="18.75" x14ac:dyDescent="0.25">
      <c r="B9" s="6"/>
      <c r="C9" s="6"/>
      <c r="D9" s="6"/>
      <c r="F9" s="7"/>
      <c r="G9" s="8"/>
      <c r="H9" s="7"/>
      <c r="I9" s="7"/>
      <c r="J9" s="7"/>
      <c r="K9" s="7"/>
      <c r="L9" s="7"/>
      <c r="M9" s="7"/>
    </row>
    <row r="10" spans="1:19" ht="15.75" x14ac:dyDescent="0.25">
      <c r="B10" s="9" t="s">
        <v>4</v>
      </c>
      <c r="C10" s="10" t="s">
        <v>5</v>
      </c>
      <c r="D10" s="9"/>
      <c r="E10" s="10">
        <v>2021</v>
      </c>
      <c r="F10" s="7"/>
      <c r="G10" s="11">
        <v>2020</v>
      </c>
      <c r="H10" s="7"/>
      <c r="I10" s="7"/>
      <c r="J10" s="7"/>
      <c r="K10" s="7"/>
      <c r="L10" s="7"/>
      <c r="M10" s="7"/>
    </row>
    <row r="11" spans="1:19" ht="15.75" x14ac:dyDescent="0.25">
      <c r="A11" s="12"/>
      <c r="B11" s="13" t="s">
        <v>6</v>
      </c>
      <c r="C11" s="14"/>
      <c r="D11" s="13"/>
      <c r="E11" s="15"/>
      <c r="F11" s="8"/>
      <c r="G11" s="15"/>
      <c r="H11" s="7"/>
      <c r="I11" s="7"/>
      <c r="J11" s="7"/>
      <c r="K11" s="7"/>
      <c r="L11" s="7"/>
      <c r="M11" s="7"/>
    </row>
    <row r="12" spans="1:19" ht="15.75" x14ac:dyDescent="0.25">
      <c r="A12" s="12"/>
      <c r="B12" s="16" t="s">
        <v>7</v>
      </c>
      <c r="C12" s="17">
        <v>7</v>
      </c>
      <c r="D12" s="16"/>
      <c r="E12" s="18">
        <f>+'[1]Nota EFECTIVO'!F46</f>
        <v>595863605.30000007</v>
      </c>
      <c r="F12" s="19"/>
      <c r="G12" s="20">
        <v>292755322.92000002</v>
      </c>
      <c r="H12" s="7"/>
      <c r="I12" s="7"/>
      <c r="J12" s="7"/>
      <c r="K12" s="7"/>
      <c r="L12" s="7"/>
      <c r="M12" s="7"/>
    </row>
    <row r="13" spans="1:19" s="22" customFormat="1" ht="15.75" x14ac:dyDescent="0.25">
      <c r="A13" s="12"/>
      <c r="B13" s="16" t="s">
        <v>8</v>
      </c>
      <c r="C13" s="17">
        <v>8</v>
      </c>
      <c r="D13" s="16"/>
      <c r="E13" s="18">
        <f>+'[1]Resumen de Inventario'!D25</f>
        <v>17013970.815659996</v>
      </c>
      <c r="F13" s="21"/>
      <c r="G13" s="20">
        <v>19841686.68</v>
      </c>
      <c r="H13" s="7"/>
      <c r="I13" s="7"/>
      <c r="J13" s="7"/>
      <c r="K13" s="7"/>
      <c r="L13" s="7"/>
      <c r="M13" s="7"/>
      <c r="N13"/>
      <c r="O13"/>
      <c r="P13"/>
      <c r="Q13"/>
      <c r="R13"/>
      <c r="S13"/>
    </row>
    <row r="14" spans="1:19" ht="15.75" x14ac:dyDescent="0.25">
      <c r="A14" s="12"/>
      <c r="B14" s="16" t="s">
        <v>9</v>
      </c>
      <c r="C14" s="17">
        <v>9</v>
      </c>
      <c r="D14" s="16"/>
      <c r="E14" s="18">
        <f>+'[1]Resumen de notas EF'!B49</f>
        <v>7463505.8132499997</v>
      </c>
      <c r="F14" s="21"/>
      <c r="G14" s="20">
        <v>3901674.07</v>
      </c>
      <c r="H14" s="7"/>
      <c r="I14" s="7"/>
      <c r="J14" s="7"/>
      <c r="K14" s="7"/>
      <c r="L14" s="7"/>
      <c r="M14" s="7"/>
    </row>
    <row r="15" spans="1:19" ht="15.75" x14ac:dyDescent="0.25">
      <c r="A15" s="12"/>
      <c r="B15" s="13" t="s">
        <v>10</v>
      </c>
      <c r="C15" s="14"/>
      <c r="D15" s="13"/>
      <c r="E15" s="23">
        <f>SUM(E12:E14)</f>
        <v>620341081.92891002</v>
      </c>
      <c r="F15" s="24"/>
      <c r="G15" s="25">
        <f>SUM(G12:G14)</f>
        <v>316498683.67000002</v>
      </c>
      <c r="H15" s="7"/>
      <c r="I15" s="7"/>
      <c r="J15" s="7"/>
      <c r="K15" s="7"/>
      <c r="L15" s="7"/>
      <c r="M15" s="7"/>
    </row>
    <row r="16" spans="1:19" ht="15.75" x14ac:dyDescent="0.25">
      <c r="A16" s="12"/>
      <c r="B16" s="13"/>
      <c r="C16" s="14"/>
      <c r="D16" s="13"/>
      <c r="E16" s="26"/>
      <c r="F16" s="27"/>
      <c r="G16" s="28"/>
      <c r="H16" s="7"/>
      <c r="I16" s="7"/>
      <c r="J16" s="7"/>
      <c r="K16" s="7"/>
      <c r="L16" s="7"/>
      <c r="M16" s="7"/>
    </row>
    <row r="17" spans="1:19" ht="15.75" x14ac:dyDescent="0.25">
      <c r="A17" s="12"/>
      <c r="B17" s="13" t="s">
        <v>11</v>
      </c>
      <c r="C17" s="14"/>
      <c r="D17" s="13"/>
      <c r="E17" s="29"/>
      <c r="F17" s="30"/>
      <c r="G17" s="31"/>
      <c r="H17" s="32"/>
      <c r="I17" s="32"/>
      <c r="J17" s="32"/>
      <c r="K17" s="32"/>
      <c r="L17" s="32"/>
      <c r="M17" s="32"/>
      <c r="N17" s="1"/>
      <c r="O17" s="1"/>
      <c r="P17" s="1"/>
      <c r="Q17" s="1"/>
      <c r="R17" s="1"/>
      <c r="S17" s="1"/>
    </row>
    <row r="18" spans="1:19" s="22" customFormat="1" ht="15.75" x14ac:dyDescent="0.25">
      <c r="A18" s="12"/>
      <c r="B18" s="16" t="s">
        <v>12</v>
      </c>
      <c r="C18" s="17">
        <v>10</v>
      </c>
      <c r="D18" s="16"/>
      <c r="E18" s="18">
        <f>+'[1]notas Activo fijo'!I33</f>
        <v>416532947.94985217</v>
      </c>
      <c r="F18" s="33"/>
      <c r="G18" s="20">
        <v>435993541.99000001</v>
      </c>
      <c r="H18" s="32"/>
      <c r="I18" s="32"/>
      <c r="J18" s="32"/>
      <c r="K18" s="32"/>
      <c r="L18" s="32"/>
      <c r="M18" s="32"/>
      <c r="N18" s="1"/>
      <c r="O18" s="1"/>
      <c r="P18" s="1"/>
      <c r="Q18" s="1"/>
      <c r="R18" s="1"/>
      <c r="S18" s="1"/>
    </row>
    <row r="19" spans="1:19" s="22" customFormat="1" ht="15.75" x14ac:dyDescent="0.25">
      <c r="A19" s="12"/>
      <c r="B19" s="16" t="s">
        <v>13</v>
      </c>
      <c r="C19" s="17">
        <v>11</v>
      </c>
      <c r="D19" s="16"/>
      <c r="E19" s="34">
        <f>+'[1]Soporte activos fijos'!M44</f>
        <v>7952510.3624</v>
      </c>
      <c r="F19" s="33"/>
      <c r="G19" s="35">
        <v>15690080.449999999</v>
      </c>
      <c r="H19" s="32"/>
      <c r="I19" s="36"/>
      <c r="J19" s="32"/>
      <c r="K19" s="32"/>
      <c r="L19" s="32"/>
      <c r="M19" s="32"/>
      <c r="N19" s="1"/>
      <c r="O19" s="1"/>
      <c r="P19" s="1"/>
      <c r="Q19" s="1"/>
      <c r="R19" s="1"/>
      <c r="S19" s="1"/>
    </row>
    <row r="20" spans="1:19" s="22" customFormat="1" ht="15.75" x14ac:dyDescent="0.25">
      <c r="A20" s="12"/>
      <c r="B20" s="37" t="s">
        <v>14</v>
      </c>
      <c r="C20" s="38"/>
      <c r="D20" s="37"/>
      <c r="E20" s="39">
        <f>SUM(E18:E19)</f>
        <v>424485458.31225216</v>
      </c>
      <c r="F20" s="33"/>
      <c r="G20" s="40">
        <f>SUM(G18:G19)</f>
        <v>451683622.44</v>
      </c>
      <c r="H20" s="36"/>
      <c r="I20" s="32"/>
      <c r="J20" s="32"/>
      <c r="K20" s="32"/>
      <c r="L20" s="32"/>
      <c r="M20" s="32"/>
      <c r="N20" s="1"/>
      <c r="O20" s="1"/>
      <c r="P20" s="1"/>
      <c r="Q20" s="1"/>
      <c r="R20" s="1"/>
      <c r="S20" s="1"/>
    </row>
    <row r="21" spans="1:19" ht="15.75" x14ac:dyDescent="0.25">
      <c r="A21" s="12"/>
      <c r="B21" s="13"/>
      <c r="C21" s="14"/>
      <c r="D21" s="13"/>
      <c r="E21" s="41"/>
      <c r="F21" s="30"/>
      <c r="G21" s="42"/>
      <c r="H21" s="32"/>
      <c r="I21" s="32"/>
      <c r="J21" s="32"/>
      <c r="K21" s="32"/>
      <c r="L21" s="32"/>
      <c r="M21" s="32"/>
      <c r="N21" s="1"/>
      <c r="O21" s="1"/>
      <c r="P21" s="1"/>
      <c r="Q21" s="1"/>
      <c r="R21" s="1"/>
      <c r="S21" s="1"/>
    </row>
    <row r="22" spans="1:19" ht="16.5" thickBot="1" x14ac:dyDescent="0.3">
      <c r="B22" s="13" t="s">
        <v>15</v>
      </c>
      <c r="C22" s="14"/>
      <c r="D22" s="13"/>
      <c r="E22" s="43">
        <f>+E15+E20</f>
        <v>1044826540.2411622</v>
      </c>
      <c r="F22" s="44"/>
      <c r="G22" s="45">
        <f>+G20+G15</f>
        <v>768182306.11000001</v>
      </c>
      <c r="H22" s="7"/>
      <c r="I22" s="7"/>
      <c r="J22" s="7"/>
      <c r="K22" s="7"/>
      <c r="L22" s="7"/>
      <c r="M22" s="7"/>
    </row>
    <row r="23" spans="1:19" ht="16.5" thickTop="1" x14ac:dyDescent="0.25">
      <c r="B23" s="37" t="s">
        <v>16</v>
      </c>
      <c r="C23" s="38"/>
      <c r="D23" s="37"/>
      <c r="E23" s="39"/>
      <c r="F23" s="44"/>
      <c r="G23" s="40"/>
      <c r="H23" s="7"/>
      <c r="I23" s="7"/>
      <c r="J23" s="7"/>
      <c r="K23" s="7"/>
      <c r="L23" s="7"/>
      <c r="M23" s="7"/>
    </row>
    <row r="24" spans="1:19" ht="15.75" x14ac:dyDescent="0.25">
      <c r="B24" s="46" t="s">
        <v>17</v>
      </c>
      <c r="C24" s="14"/>
      <c r="D24" s="46"/>
      <c r="E24" s="47"/>
      <c r="F24" s="33"/>
      <c r="G24" s="48"/>
      <c r="H24" s="7"/>
      <c r="I24" s="7"/>
      <c r="J24" s="7"/>
      <c r="K24" s="7"/>
      <c r="L24" s="7"/>
      <c r="M24" s="7"/>
    </row>
    <row r="25" spans="1:19" ht="15.75" x14ac:dyDescent="0.25">
      <c r="B25" s="49" t="s">
        <v>18</v>
      </c>
      <c r="C25" s="50">
        <v>12</v>
      </c>
      <c r="D25" s="49"/>
      <c r="E25" s="18">
        <f>+'[1]Resumen de notas EF'!B143</f>
        <v>15575052.43</v>
      </c>
      <c r="F25" s="19"/>
      <c r="G25" s="20">
        <v>16617988.039999999</v>
      </c>
      <c r="H25" s="51"/>
      <c r="I25" s="7"/>
      <c r="J25" s="7"/>
      <c r="K25" s="7"/>
      <c r="L25" s="7"/>
      <c r="M25" s="7"/>
    </row>
    <row r="26" spans="1:19" ht="16.5" thickBot="1" x14ac:dyDescent="0.3">
      <c r="B26" s="13" t="s">
        <v>19</v>
      </c>
      <c r="C26" s="14"/>
      <c r="D26" s="13"/>
      <c r="E26" s="52">
        <f>SUM(E25)</f>
        <v>15575052.43</v>
      </c>
      <c r="F26" s="27"/>
      <c r="G26" s="53">
        <f>SUM(G25)</f>
        <v>16617988.039999999</v>
      </c>
      <c r="H26" s="7"/>
      <c r="I26" s="7"/>
      <c r="J26" s="7"/>
      <c r="K26" s="7"/>
      <c r="L26" s="7"/>
      <c r="M26" s="7"/>
    </row>
    <row r="27" spans="1:19" ht="16.5" thickTop="1" x14ac:dyDescent="0.25">
      <c r="B27" s="9"/>
      <c r="C27" s="54"/>
      <c r="D27" s="9"/>
      <c r="E27" s="26"/>
      <c r="F27" s="55"/>
      <c r="G27" s="42"/>
      <c r="H27" s="7"/>
      <c r="I27" s="7"/>
      <c r="J27" s="7"/>
      <c r="K27" s="7"/>
      <c r="L27" s="7"/>
      <c r="M27" s="7"/>
    </row>
    <row r="28" spans="1:19" s="56" customFormat="1" ht="15.75" x14ac:dyDescent="0.25">
      <c r="B28" s="57" t="s">
        <v>20</v>
      </c>
      <c r="C28" s="57"/>
      <c r="D28" s="57"/>
      <c r="E28" s="58"/>
    </row>
    <row r="29" spans="1:19" s="56" customFormat="1" ht="15.75" x14ac:dyDescent="0.25">
      <c r="B29" s="57" t="s">
        <v>21</v>
      </c>
      <c r="C29" s="59">
        <v>12</v>
      </c>
      <c r="D29" s="57"/>
      <c r="E29" s="60">
        <f>+'[1]Resumen de notas EF'!B170</f>
        <v>380208.10000000003</v>
      </c>
    </row>
    <row r="30" spans="1:19" s="56" customFormat="1" ht="15.75" x14ac:dyDescent="0.25">
      <c r="B30" s="57"/>
      <c r="C30" s="57"/>
      <c r="D30" s="57"/>
      <c r="E30" s="61">
        <f>SUM(E29)</f>
        <v>380208.10000000003</v>
      </c>
    </row>
    <row r="31" spans="1:19" s="56" customFormat="1" ht="16.5" thickBot="1" x14ac:dyDescent="0.3">
      <c r="B31" s="57" t="s">
        <v>22</v>
      </c>
      <c r="C31" s="57"/>
      <c r="D31" s="57"/>
      <c r="E31" s="62">
        <f>+E26+E30</f>
        <v>15955260.529999999</v>
      </c>
    </row>
    <row r="32" spans="1:19" ht="16.5" thickTop="1" x14ac:dyDescent="0.25">
      <c r="B32" s="9" t="s">
        <v>23</v>
      </c>
      <c r="C32" s="63"/>
      <c r="D32" s="9"/>
      <c r="E32" s="47"/>
      <c r="F32" s="27"/>
      <c r="G32" s="48"/>
      <c r="H32" s="7"/>
      <c r="I32" s="7"/>
      <c r="J32" s="7"/>
      <c r="K32" s="7"/>
      <c r="L32" s="7"/>
      <c r="M32" s="7"/>
    </row>
    <row r="33" spans="2:13" ht="15.75" x14ac:dyDescent="0.25">
      <c r="B33" s="64" t="s">
        <v>24</v>
      </c>
      <c r="C33" s="64"/>
      <c r="D33" s="64"/>
      <c r="E33" s="65">
        <f>+'[1]Estado de Cambio de Patrimonio'!D23</f>
        <v>49248554.980000004</v>
      </c>
      <c r="F33" s="66"/>
      <c r="G33" s="67">
        <v>66197298.469999999</v>
      </c>
      <c r="H33" s="7"/>
      <c r="I33" s="7"/>
      <c r="J33" s="7"/>
      <c r="K33" s="7"/>
      <c r="L33" s="7"/>
      <c r="M33" s="7"/>
    </row>
    <row r="34" spans="2:13" ht="15.75" x14ac:dyDescent="0.25">
      <c r="B34" s="68" t="s">
        <v>25</v>
      </c>
      <c r="C34" s="68"/>
      <c r="D34" s="69"/>
      <c r="E34" s="70">
        <f>+'[1]ESTADO DE RENDIMIENTO'!E28</f>
        <v>536278747.14999318</v>
      </c>
      <c r="F34" s="71"/>
      <c r="G34" s="72">
        <f>+'[1]Estado de Cambio de Patrimonio'!G15</f>
        <v>274040233.32000005</v>
      </c>
      <c r="H34" s="7"/>
      <c r="J34" s="7"/>
      <c r="K34" s="7"/>
      <c r="L34" s="7"/>
      <c r="M34" s="7"/>
    </row>
    <row r="35" spans="2:13" ht="15.75" x14ac:dyDescent="0.25">
      <c r="B35" s="69" t="s">
        <v>26</v>
      </c>
      <c r="C35" s="69"/>
      <c r="D35" s="69"/>
      <c r="E35" s="74">
        <f>+'[1]Estado de Cambio de Patrimonio'!G23</f>
        <v>443343977.57700002</v>
      </c>
      <c r="F35" s="71"/>
      <c r="G35" s="75">
        <f>+'[1]Estado de Cambio de Patrimonio'!G11</f>
        <v>411326786.27999997</v>
      </c>
      <c r="H35" s="7"/>
      <c r="I35" s="7"/>
      <c r="J35" s="7"/>
      <c r="K35" s="7"/>
      <c r="L35" s="7"/>
      <c r="M35" s="7"/>
    </row>
    <row r="36" spans="2:13" ht="15.75" x14ac:dyDescent="0.25">
      <c r="B36" s="9" t="s">
        <v>27</v>
      </c>
      <c r="C36" s="9"/>
      <c r="D36" s="9"/>
      <c r="E36" s="76">
        <f>SUM(E33:E35)</f>
        <v>1028871279.7069932</v>
      </c>
      <c r="F36" s="77"/>
      <c r="G36" s="78">
        <f>SUM(G33:G35)</f>
        <v>751564318.07000005</v>
      </c>
      <c r="H36" s="7"/>
      <c r="I36" s="7"/>
      <c r="J36" s="7"/>
      <c r="K36" s="7"/>
      <c r="L36" s="7"/>
      <c r="M36" s="7"/>
    </row>
    <row r="37" spans="2:13" ht="16.5" thickBot="1" x14ac:dyDescent="0.3">
      <c r="B37" s="9" t="s">
        <v>28</v>
      </c>
      <c r="C37" s="9"/>
      <c r="D37" s="9"/>
      <c r="E37" s="79">
        <f>+E36+E31</f>
        <v>1044826540.2369932</v>
      </c>
      <c r="F37" s="80"/>
      <c r="G37" s="53">
        <f>+G36+G26</f>
        <v>768182306.11000001</v>
      </c>
      <c r="H37" s="7"/>
      <c r="I37" s="7"/>
      <c r="J37" s="7"/>
      <c r="K37" s="7"/>
      <c r="L37" s="7"/>
      <c r="M37" s="7"/>
    </row>
    <row r="38" spans="2:13" ht="15.75" thickTop="1" x14ac:dyDescent="0.25">
      <c r="B38" s="81"/>
      <c r="C38" s="81"/>
      <c r="D38" s="81"/>
      <c r="E38" s="82"/>
      <c r="F38" s="83"/>
      <c r="G38" s="82"/>
      <c r="H38" s="7"/>
      <c r="I38" s="7"/>
      <c r="J38" s="7"/>
      <c r="K38" s="7"/>
      <c r="L38" s="7"/>
      <c r="M38" s="7"/>
    </row>
    <row r="39" spans="2:13" x14ac:dyDescent="0.25">
      <c r="B39" s="81"/>
      <c r="C39" s="81"/>
      <c r="D39" s="81"/>
      <c r="E39" s="84"/>
      <c r="F39" s="83"/>
      <c r="G39" s="71"/>
      <c r="H39" s="7"/>
      <c r="I39" s="7"/>
      <c r="J39" s="7"/>
      <c r="K39" s="7"/>
      <c r="L39" s="7"/>
      <c r="M39" s="7"/>
    </row>
    <row r="40" spans="2:13" x14ac:dyDescent="0.25">
      <c r="E40" s="85"/>
      <c r="F40" s="36"/>
      <c r="G40" s="7"/>
      <c r="H40" s="7"/>
      <c r="I40" s="7"/>
      <c r="J40" s="7"/>
      <c r="K40" s="7"/>
      <c r="L40" s="7"/>
      <c r="M40" s="7"/>
    </row>
    <row r="41" spans="2:13" ht="15.75" x14ac:dyDescent="0.25">
      <c r="B41" s="86" t="s">
        <v>29</v>
      </c>
      <c r="C41" s="87"/>
      <c r="D41" s="87"/>
      <c r="E41" s="88"/>
      <c r="F41" s="36"/>
      <c r="G41" s="7"/>
      <c r="H41" s="7"/>
      <c r="I41" s="7"/>
      <c r="J41" s="7"/>
      <c r="K41" s="7"/>
      <c r="L41" s="7"/>
      <c r="M41" s="7"/>
    </row>
    <row r="42" spans="2:13" x14ac:dyDescent="0.25">
      <c r="B42" s="87"/>
      <c r="C42" s="87"/>
      <c r="D42" s="87"/>
      <c r="E42" s="88"/>
      <c r="F42" s="36"/>
      <c r="G42" s="7"/>
      <c r="H42" s="7"/>
      <c r="I42" s="7"/>
      <c r="J42" s="7"/>
      <c r="K42" s="7"/>
      <c r="L42" s="7"/>
      <c r="M42" s="7"/>
    </row>
    <row r="43" spans="2:13" x14ac:dyDescent="0.25">
      <c r="F43" s="8"/>
      <c r="G43" s="7"/>
      <c r="H43" s="7"/>
      <c r="I43" s="7"/>
      <c r="J43" s="7"/>
      <c r="K43" s="7"/>
      <c r="L43" s="7"/>
      <c r="M43" s="7"/>
    </row>
    <row r="44" spans="2:13" x14ac:dyDescent="0.25">
      <c r="F44" s="7"/>
      <c r="G44" s="7"/>
      <c r="H44" s="7"/>
      <c r="I44" s="7"/>
      <c r="J44" s="7"/>
      <c r="K44" s="7"/>
      <c r="L44" s="7"/>
      <c r="M44" s="7"/>
    </row>
    <row r="45" spans="2:13" x14ac:dyDescent="0.25">
      <c r="F45" s="7"/>
      <c r="G45" s="7"/>
      <c r="H45" s="7"/>
      <c r="I45" s="7"/>
      <c r="J45" s="7"/>
      <c r="K45" s="7"/>
      <c r="L45" s="7"/>
      <c r="M45" s="7"/>
    </row>
  </sheetData>
  <mergeCells count="4"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F18" sqref="F18"/>
    </sheetView>
  </sheetViews>
  <sheetFormatPr defaultRowHeight="15" x14ac:dyDescent="0.25"/>
  <cols>
    <col min="1" max="1" width="5.42578125" customWidth="1"/>
    <col min="2" max="2" width="42.140625" customWidth="1"/>
    <col min="3" max="3" width="6.140625" bestFit="1" customWidth="1"/>
    <col min="4" max="4" width="11.5703125" customWidth="1"/>
    <col min="5" max="5" width="19.85546875" customWidth="1"/>
    <col min="6" max="6" width="12.7109375" customWidth="1"/>
    <col min="7" max="7" width="15.42578125" hidden="1" customWidth="1"/>
    <col min="8" max="8" width="15" style="97" bestFit="1" customWidth="1"/>
    <col min="9" max="9" width="14.7109375" style="97" customWidth="1"/>
    <col min="10" max="10" width="15.42578125" style="98" customWidth="1"/>
    <col min="11" max="11" width="11.42578125" style="97" customWidth="1"/>
    <col min="257" max="257" width="5.42578125" customWidth="1"/>
    <col min="258" max="258" width="42.140625" customWidth="1"/>
    <col min="259" max="259" width="6.140625" bestFit="1" customWidth="1"/>
    <col min="260" max="260" width="11.5703125" customWidth="1"/>
    <col min="261" max="261" width="19.85546875" customWidth="1"/>
    <col min="262" max="262" width="12.7109375" customWidth="1"/>
    <col min="263" max="263" width="0" hidden="1" customWidth="1"/>
    <col min="264" max="264" width="15" bestFit="1" customWidth="1"/>
    <col min="265" max="265" width="14.7109375" customWidth="1"/>
    <col min="266" max="266" width="15.42578125" customWidth="1"/>
    <col min="267" max="267" width="11.42578125" customWidth="1"/>
    <col min="513" max="513" width="5.42578125" customWidth="1"/>
    <col min="514" max="514" width="42.140625" customWidth="1"/>
    <col min="515" max="515" width="6.140625" bestFit="1" customWidth="1"/>
    <col min="516" max="516" width="11.5703125" customWidth="1"/>
    <col min="517" max="517" width="19.85546875" customWidth="1"/>
    <col min="518" max="518" width="12.7109375" customWidth="1"/>
    <col min="519" max="519" width="0" hidden="1" customWidth="1"/>
    <col min="520" max="520" width="15" bestFit="1" customWidth="1"/>
    <col min="521" max="521" width="14.7109375" customWidth="1"/>
    <col min="522" max="522" width="15.42578125" customWidth="1"/>
    <col min="523" max="523" width="11.42578125" customWidth="1"/>
    <col min="769" max="769" width="5.42578125" customWidth="1"/>
    <col min="770" max="770" width="42.140625" customWidth="1"/>
    <col min="771" max="771" width="6.140625" bestFit="1" customWidth="1"/>
    <col min="772" max="772" width="11.5703125" customWidth="1"/>
    <col min="773" max="773" width="19.85546875" customWidth="1"/>
    <col min="774" max="774" width="12.7109375" customWidth="1"/>
    <col min="775" max="775" width="0" hidden="1" customWidth="1"/>
    <col min="776" max="776" width="15" bestFit="1" customWidth="1"/>
    <col min="777" max="777" width="14.7109375" customWidth="1"/>
    <col min="778" max="778" width="15.42578125" customWidth="1"/>
    <col min="779" max="779" width="11.42578125" customWidth="1"/>
    <col min="1025" max="1025" width="5.42578125" customWidth="1"/>
    <col min="1026" max="1026" width="42.140625" customWidth="1"/>
    <col min="1027" max="1027" width="6.140625" bestFit="1" customWidth="1"/>
    <col min="1028" max="1028" width="11.5703125" customWidth="1"/>
    <col min="1029" max="1029" width="19.85546875" customWidth="1"/>
    <col min="1030" max="1030" width="12.7109375" customWidth="1"/>
    <col min="1031" max="1031" width="0" hidden="1" customWidth="1"/>
    <col min="1032" max="1032" width="15" bestFit="1" customWidth="1"/>
    <col min="1033" max="1033" width="14.7109375" customWidth="1"/>
    <col min="1034" max="1034" width="15.42578125" customWidth="1"/>
    <col min="1035" max="1035" width="11.42578125" customWidth="1"/>
    <col min="1281" max="1281" width="5.42578125" customWidth="1"/>
    <col min="1282" max="1282" width="42.140625" customWidth="1"/>
    <col min="1283" max="1283" width="6.140625" bestFit="1" customWidth="1"/>
    <col min="1284" max="1284" width="11.5703125" customWidth="1"/>
    <col min="1285" max="1285" width="19.85546875" customWidth="1"/>
    <col min="1286" max="1286" width="12.7109375" customWidth="1"/>
    <col min="1287" max="1287" width="0" hidden="1" customWidth="1"/>
    <col min="1288" max="1288" width="15" bestFit="1" customWidth="1"/>
    <col min="1289" max="1289" width="14.7109375" customWidth="1"/>
    <col min="1290" max="1290" width="15.42578125" customWidth="1"/>
    <col min="1291" max="1291" width="11.42578125" customWidth="1"/>
    <col min="1537" max="1537" width="5.42578125" customWidth="1"/>
    <col min="1538" max="1538" width="42.140625" customWidth="1"/>
    <col min="1539" max="1539" width="6.140625" bestFit="1" customWidth="1"/>
    <col min="1540" max="1540" width="11.5703125" customWidth="1"/>
    <col min="1541" max="1541" width="19.85546875" customWidth="1"/>
    <col min="1542" max="1542" width="12.7109375" customWidth="1"/>
    <col min="1543" max="1543" width="0" hidden="1" customWidth="1"/>
    <col min="1544" max="1544" width="15" bestFit="1" customWidth="1"/>
    <col min="1545" max="1545" width="14.7109375" customWidth="1"/>
    <col min="1546" max="1546" width="15.42578125" customWidth="1"/>
    <col min="1547" max="1547" width="11.42578125" customWidth="1"/>
    <col min="1793" max="1793" width="5.42578125" customWidth="1"/>
    <col min="1794" max="1794" width="42.140625" customWidth="1"/>
    <col min="1795" max="1795" width="6.140625" bestFit="1" customWidth="1"/>
    <col min="1796" max="1796" width="11.5703125" customWidth="1"/>
    <col min="1797" max="1797" width="19.85546875" customWidth="1"/>
    <col min="1798" max="1798" width="12.7109375" customWidth="1"/>
    <col min="1799" max="1799" width="0" hidden="1" customWidth="1"/>
    <col min="1800" max="1800" width="15" bestFit="1" customWidth="1"/>
    <col min="1801" max="1801" width="14.7109375" customWidth="1"/>
    <col min="1802" max="1802" width="15.42578125" customWidth="1"/>
    <col min="1803" max="1803" width="11.42578125" customWidth="1"/>
    <col min="2049" max="2049" width="5.42578125" customWidth="1"/>
    <col min="2050" max="2050" width="42.140625" customWidth="1"/>
    <col min="2051" max="2051" width="6.140625" bestFit="1" customWidth="1"/>
    <col min="2052" max="2052" width="11.5703125" customWidth="1"/>
    <col min="2053" max="2053" width="19.85546875" customWidth="1"/>
    <col min="2054" max="2054" width="12.7109375" customWidth="1"/>
    <col min="2055" max="2055" width="0" hidden="1" customWidth="1"/>
    <col min="2056" max="2056" width="15" bestFit="1" customWidth="1"/>
    <col min="2057" max="2057" width="14.7109375" customWidth="1"/>
    <col min="2058" max="2058" width="15.42578125" customWidth="1"/>
    <col min="2059" max="2059" width="11.42578125" customWidth="1"/>
    <col min="2305" max="2305" width="5.42578125" customWidth="1"/>
    <col min="2306" max="2306" width="42.140625" customWidth="1"/>
    <col min="2307" max="2307" width="6.140625" bestFit="1" customWidth="1"/>
    <col min="2308" max="2308" width="11.5703125" customWidth="1"/>
    <col min="2309" max="2309" width="19.85546875" customWidth="1"/>
    <col min="2310" max="2310" width="12.7109375" customWidth="1"/>
    <col min="2311" max="2311" width="0" hidden="1" customWidth="1"/>
    <col min="2312" max="2312" width="15" bestFit="1" customWidth="1"/>
    <col min="2313" max="2313" width="14.7109375" customWidth="1"/>
    <col min="2314" max="2314" width="15.42578125" customWidth="1"/>
    <col min="2315" max="2315" width="11.42578125" customWidth="1"/>
    <col min="2561" max="2561" width="5.42578125" customWidth="1"/>
    <col min="2562" max="2562" width="42.140625" customWidth="1"/>
    <col min="2563" max="2563" width="6.140625" bestFit="1" customWidth="1"/>
    <col min="2564" max="2564" width="11.5703125" customWidth="1"/>
    <col min="2565" max="2565" width="19.85546875" customWidth="1"/>
    <col min="2566" max="2566" width="12.7109375" customWidth="1"/>
    <col min="2567" max="2567" width="0" hidden="1" customWidth="1"/>
    <col min="2568" max="2568" width="15" bestFit="1" customWidth="1"/>
    <col min="2569" max="2569" width="14.7109375" customWidth="1"/>
    <col min="2570" max="2570" width="15.42578125" customWidth="1"/>
    <col min="2571" max="2571" width="11.42578125" customWidth="1"/>
    <col min="2817" max="2817" width="5.42578125" customWidth="1"/>
    <col min="2818" max="2818" width="42.140625" customWidth="1"/>
    <col min="2819" max="2819" width="6.140625" bestFit="1" customWidth="1"/>
    <col min="2820" max="2820" width="11.5703125" customWidth="1"/>
    <col min="2821" max="2821" width="19.85546875" customWidth="1"/>
    <col min="2822" max="2822" width="12.7109375" customWidth="1"/>
    <col min="2823" max="2823" width="0" hidden="1" customWidth="1"/>
    <col min="2824" max="2824" width="15" bestFit="1" customWidth="1"/>
    <col min="2825" max="2825" width="14.7109375" customWidth="1"/>
    <col min="2826" max="2826" width="15.42578125" customWidth="1"/>
    <col min="2827" max="2827" width="11.42578125" customWidth="1"/>
    <col min="3073" max="3073" width="5.42578125" customWidth="1"/>
    <col min="3074" max="3074" width="42.140625" customWidth="1"/>
    <col min="3075" max="3075" width="6.140625" bestFit="1" customWidth="1"/>
    <col min="3076" max="3076" width="11.5703125" customWidth="1"/>
    <col min="3077" max="3077" width="19.85546875" customWidth="1"/>
    <col min="3078" max="3078" width="12.7109375" customWidth="1"/>
    <col min="3079" max="3079" width="0" hidden="1" customWidth="1"/>
    <col min="3080" max="3080" width="15" bestFit="1" customWidth="1"/>
    <col min="3081" max="3081" width="14.7109375" customWidth="1"/>
    <col min="3082" max="3082" width="15.42578125" customWidth="1"/>
    <col min="3083" max="3083" width="11.42578125" customWidth="1"/>
    <col min="3329" max="3329" width="5.42578125" customWidth="1"/>
    <col min="3330" max="3330" width="42.140625" customWidth="1"/>
    <col min="3331" max="3331" width="6.140625" bestFit="1" customWidth="1"/>
    <col min="3332" max="3332" width="11.5703125" customWidth="1"/>
    <col min="3333" max="3333" width="19.85546875" customWidth="1"/>
    <col min="3334" max="3334" width="12.7109375" customWidth="1"/>
    <col min="3335" max="3335" width="0" hidden="1" customWidth="1"/>
    <col min="3336" max="3336" width="15" bestFit="1" customWidth="1"/>
    <col min="3337" max="3337" width="14.7109375" customWidth="1"/>
    <col min="3338" max="3338" width="15.42578125" customWidth="1"/>
    <col min="3339" max="3339" width="11.42578125" customWidth="1"/>
    <col min="3585" max="3585" width="5.42578125" customWidth="1"/>
    <col min="3586" max="3586" width="42.140625" customWidth="1"/>
    <col min="3587" max="3587" width="6.140625" bestFit="1" customWidth="1"/>
    <col min="3588" max="3588" width="11.5703125" customWidth="1"/>
    <col min="3589" max="3589" width="19.85546875" customWidth="1"/>
    <col min="3590" max="3590" width="12.7109375" customWidth="1"/>
    <col min="3591" max="3591" width="0" hidden="1" customWidth="1"/>
    <col min="3592" max="3592" width="15" bestFit="1" customWidth="1"/>
    <col min="3593" max="3593" width="14.7109375" customWidth="1"/>
    <col min="3594" max="3594" width="15.42578125" customWidth="1"/>
    <col min="3595" max="3595" width="11.42578125" customWidth="1"/>
    <col min="3841" max="3841" width="5.42578125" customWidth="1"/>
    <col min="3842" max="3842" width="42.140625" customWidth="1"/>
    <col min="3843" max="3843" width="6.140625" bestFit="1" customWidth="1"/>
    <col min="3844" max="3844" width="11.5703125" customWidth="1"/>
    <col min="3845" max="3845" width="19.85546875" customWidth="1"/>
    <col min="3846" max="3846" width="12.7109375" customWidth="1"/>
    <col min="3847" max="3847" width="0" hidden="1" customWidth="1"/>
    <col min="3848" max="3848" width="15" bestFit="1" customWidth="1"/>
    <col min="3849" max="3849" width="14.7109375" customWidth="1"/>
    <col min="3850" max="3850" width="15.42578125" customWidth="1"/>
    <col min="3851" max="3851" width="11.42578125" customWidth="1"/>
    <col min="4097" max="4097" width="5.42578125" customWidth="1"/>
    <col min="4098" max="4098" width="42.140625" customWidth="1"/>
    <col min="4099" max="4099" width="6.140625" bestFit="1" customWidth="1"/>
    <col min="4100" max="4100" width="11.5703125" customWidth="1"/>
    <col min="4101" max="4101" width="19.85546875" customWidth="1"/>
    <col min="4102" max="4102" width="12.7109375" customWidth="1"/>
    <col min="4103" max="4103" width="0" hidden="1" customWidth="1"/>
    <col min="4104" max="4104" width="15" bestFit="1" customWidth="1"/>
    <col min="4105" max="4105" width="14.7109375" customWidth="1"/>
    <col min="4106" max="4106" width="15.42578125" customWidth="1"/>
    <col min="4107" max="4107" width="11.42578125" customWidth="1"/>
    <col min="4353" max="4353" width="5.42578125" customWidth="1"/>
    <col min="4354" max="4354" width="42.140625" customWidth="1"/>
    <col min="4355" max="4355" width="6.140625" bestFit="1" customWidth="1"/>
    <col min="4356" max="4356" width="11.5703125" customWidth="1"/>
    <col min="4357" max="4357" width="19.85546875" customWidth="1"/>
    <col min="4358" max="4358" width="12.7109375" customWidth="1"/>
    <col min="4359" max="4359" width="0" hidden="1" customWidth="1"/>
    <col min="4360" max="4360" width="15" bestFit="1" customWidth="1"/>
    <col min="4361" max="4361" width="14.7109375" customWidth="1"/>
    <col min="4362" max="4362" width="15.42578125" customWidth="1"/>
    <col min="4363" max="4363" width="11.42578125" customWidth="1"/>
    <col min="4609" max="4609" width="5.42578125" customWidth="1"/>
    <col min="4610" max="4610" width="42.140625" customWidth="1"/>
    <col min="4611" max="4611" width="6.140625" bestFit="1" customWidth="1"/>
    <col min="4612" max="4612" width="11.5703125" customWidth="1"/>
    <col min="4613" max="4613" width="19.85546875" customWidth="1"/>
    <col min="4614" max="4614" width="12.7109375" customWidth="1"/>
    <col min="4615" max="4615" width="0" hidden="1" customWidth="1"/>
    <col min="4616" max="4616" width="15" bestFit="1" customWidth="1"/>
    <col min="4617" max="4617" width="14.7109375" customWidth="1"/>
    <col min="4618" max="4618" width="15.42578125" customWidth="1"/>
    <col min="4619" max="4619" width="11.42578125" customWidth="1"/>
    <col min="4865" max="4865" width="5.42578125" customWidth="1"/>
    <col min="4866" max="4866" width="42.140625" customWidth="1"/>
    <col min="4867" max="4867" width="6.140625" bestFit="1" customWidth="1"/>
    <col min="4868" max="4868" width="11.5703125" customWidth="1"/>
    <col min="4869" max="4869" width="19.85546875" customWidth="1"/>
    <col min="4870" max="4870" width="12.7109375" customWidth="1"/>
    <col min="4871" max="4871" width="0" hidden="1" customWidth="1"/>
    <col min="4872" max="4872" width="15" bestFit="1" customWidth="1"/>
    <col min="4873" max="4873" width="14.7109375" customWidth="1"/>
    <col min="4874" max="4874" width="15.42578125" customWidth="1"/>
    <col min="4875" max="4875" width="11.42578125" customWidth="1"/>
    <col min="5121" max="5121" width="5.42578125" customWidth="1"/>
    <col min="5122" max="5122" width="42.140625" customWidth="1"/>
    <col min="5123" max="5123" width="6.140625" bestFit="1" customWidth="1"/>
    <col min="5124" max="5124" width="11.5703125" customWidth="1"/>
    <col min="5125" max="5125" width="19.85546875" customWidth="1"/>
    <col min="5126" max="5126" width="12.7109375" customWidth="1"/>
    <col min="5127" max="5127" width="0" hidden="1" customWidth="1"/>
    <col min="5128" max="5128" width="15" bestFit="1" customWidth="1"/>
    <col min="5129" max="5129" width="14.7109375" customWidth="1"/>
    <col min="5130" max="5130" width="15.42578125" customWidth="1"/>
    <col min="5131" max="5131" width="11.42578125" customWidth="1"/>
    <col min="5377" max="5377" width="5.42578125" customWidth="1"/>
    <col min="5378" max="5378" width="42.140625" customWidth="1"/>
    <col min="5379" max="5379" width="6.140625" bestFit="1" customWidth="1"/>
    <col min="5380" max="5380" width="11.5703125" customWidth="1"/>
    <col min="5381" max="5381" width="19.85546875" customWidth="1"/>
    <col min="5382" max="5382" width="12.7109375" customWidth="1"/>
    <col min="5383" max="5383" width="0" hidden="1" customWidth="1"/>
    <col min="5384" max="5384" width="15" bestFit="1" customWidth="1"/>
    <col min="5385" max="5385" width="14.7109375" customWidth="1"/>
    <col min="5386" max="5386" width="15.42578125" customWidth="1"/>
    <col min="5387" max="5387" width="11.42578125" customWidth="1"/>
    <col min="5633" max="5633" width="5.42578125" customWidth="1"/>
    <col min="5634" max="5634" width="42.140625" customWidth="1"/>
    <col min="5635" max="5635" width="6.140625" bestFit="1" customWidth="1"/>
    <col min="5636" max="5636" width="11.5703125" customWidth="1"/>
    <col min="5637" max="5637" width="19.85546875" customWidth="1"/>
    <col min="5638" max="5638" width="12.7109375" customWidth="1"/>
    <col min="5639" max="5639" width="0" hidden="1" customWidth="1"/>
    <col min="5640" max="5640" width="15" bestFit="1" customWidth="1"/>
    <col min="5641" max="5641" width="14.7109375" customWidth="1"/>
    <col min="5642" max="5642" width="15.42578125" customWidth="1"/>
    <col min="5643" max="5643" width="11.42578125" customWidth="1"/>
    <col min="5889" max="5889" width="5.42578125" customWidth="1"/>
    <col min="5890" max="5890" width="42.140625" customWidth="1"/>
    <col min="5891" max="5891" width="6.140625" bestFit="1" customWidth="1"/>
    <col min="5892" max="5892" width="11.5703125" customWidth="1"/>
    <col min="5893" max="5893" width="19.85546875" customWidth="1"/>
    <col min="5894" max="5894" width="12.7109375" customWidth="1"/>
    <col min="5895" max="5895" width="0" hidden="1" customWidth="1"/>
    <col min="5896" max="5896" width="15" bestFit="1" customWidth="1"/>
    <col min="5897" max="5897" width="14.7109375" customWidth="1"/>
    <col min="5898" max="5898" width="15.42578125" customWidth="1"/>
    <col min="5899" max="5899" width="11.42578125" customWidth="1"/>
    <col min="6145" max="6145" width="5.42578125" customWidth="1"/>
    <col min="6146" max="6146" width="42.140625" customWidth="1"/>
    <col min="6147" max="6147" width="6.140625" bestFit="1" customWidth="1"/>
    <col min="6148" max="6148" width="11.5703125" customWidth="1"/>
    <col min="6149" max="6149" width="19.85546875" customWidth="1"/>
    <col min="6150" max="6150" width="12.7109375" customWidth="1"/>
    <col min="6151" max="6151" width="0" hidden="1" customWidth="1"/>
    <col min="6152" max="6152" width="15" bestFit="1" customWidth="1"/>
    <col min="6153" max="6153" width="14.7109375" customWidth="1"/>
    <col min="6154" max="6154" width="15.42578125" customWidth="1"/>
    <col min="6155" max="6155" width="11.42578125" customWidth="1"/>
    <col min="6401" max="6401" width="5.42578125" customWidth="1"/>
    <col min="6402" max="6402" width="42.140625" customWidth="1"/>
    <col min="6403" max="6403" width="6.140625" bestFit="1" customWidth="1"/>
    <col min="6404" max="6404" width="11.5703125" customWidth="1"/>
    <col min="6405" max="6405" width="19.85546875" customWidth="1"/>
    <col min="6406" max="6406" width="12.7109375" customWidth="1"/>
    <col min="6407" max="6407" width="0" hidden="1" customWidth="1"/>
    <col min="6408" max="6408" width="15" bestFit="1" customWidth="1"/>
    <col min="6409" max="6409" width="14.7109375" customWidth="1"/>
    <col min="6410" max="6410" width="15.42578125" customWidth="1"/>
    <col min="6411" max="6411" width="11.42578125" customWidth="1"/>
    <col min="6657" max="6657" width="5.42578125" customWidth="1"/>
    <col min="6658" max="6658" width="42.140625" customWidth="1"/>
    <col min="6659" max="6659" width="6.140625" bestFit="1" customWidth="1"/>
    <col min="6660" max="6660" width="11.5703125" customWidth="1"/>
    <col min="6661" max="6661" width="19.85546875" customWidth="1"/>
    <col min="6662" max="6662" width="12.7109375" customWidth="1"/>
    <col min="6663" max="6663" width="0" hidden="1" customWidth="1"/>
    <col min="6664" max="6664" width="15" bestFit="1" customWidth="1"/>
    <col min="6665" max="6665" width="14.7109375" customWidth="1"/>
    <col min="6666" max="6666" width="15.42578125" customWidth="1"/>
    <col min="6667" max="6667" width="11.42578125" customWidth="1"/>
    <col min="6913" max="6913" width="5.42578125" customWidth="1"/>
    <col min="6914" max="6914" width="42.140625" customWidth="1"/>
    <col min="6915" max="6915" width="6.140625" bestFit="1" customWidth="1"/>
    <col min="6916" max="6916" width="11.5703125" customWidth="1"/>
    <col min="6917" max="6917" width="19.85546875" customWidth="1"/>
    <col min="6918" max="6918" width="12.7109375" customWidth="1"/>
    <col min="6919" max="6919" width="0" hidden="1" customWidth="1"/>
    <col min="6920" max="6920" width="15" bestFit="1" customWidth="1"/>
    <col min="6921" max="6921" width="14.7109375" customWidth="1"/>
    <col min="6922" max="6922" width="15.42578125" customWidth="1"/>
    <col min="6923" max="6923" width="11.42578125" customWidth="1"/>
    <col min="7169" max="7169" width="5.42578125" customWidth="1"/>
    <col min="7170" max="7170" width="42.140625" customWidth="1"/>
    <col min="7171" max="7171" width="6.140625" bestFit="1" customWidth="1"/>
    <col min="7172" max="7172" width="11.5703125" customWidth="1"/>
    <col min="7173" max="7173" width="19.85546875" customWidth="1"/>
    <col min="7174" max="7174" width="12.7109375" customWidth="1"/>
    <col min="7175" max="7175" width="0" hidden="1" customWidth="1"/>
    <col min="7176" max="7176" width="15" bestFit="1" customWidth="1"/>
    <col min="7177" max="7177" width="14.7109375" customWidth="1"/>
    <col min="7178" max="7178" width="15.42578125" customWidth="1"/>
    <col min="7179" max="7179" width="11.42578125" customWidth="1"/>
    <col min="7425" max="7425" width="5.42578125" customWidth="1"/>
    <col min="7426" max="7426" width="42.140625" customWidth="1"/>
    <col min="7427" max="7427" width="6.140625" bestFit="1" customWidth="1"/>
    <col min="7428" max="7428" width="11.5703125" customWidth="1"/>
    <col min="7429" max="7429" width="19.85546875" customWidth="1"/>
    <col min="7430" max="7430" width="12.7109375" customWidth="1"/>
    <col min="7431" max="7431" width="0" hidden="1" customWidth="1"/>
    <col min="7432" max="7432" width="15" bestFit="1" customWidth="1"/>
    <col min="7433" max="7433" width="14.7109375" customWidth="1"/>
    <col min="7434" max="7434" width="15.42578125" customWidth="1"/>
    <col min="7435" max="7435" width="11.42578125" customWidth="1"/>
    <col min="7681" max="7681" width="5.42578125" customWidth="1"/>
    <col min="7682" max="7682" width="42.140625" customWidth="1"/>
    <col min="7683" max="7683" width="6.140625" bestFit="1" customWidth="1"/>
    <col min="7684" max="7684" width="11.5703125" customWidth="1"/>
    <col min="7685" max="7685" width="19.85546875" customWidth="1"/>
    <col min="7686" max="7686" width="12.7109375" customWidth="1"/>
    <col min="7687" max="7687" width="0" hidden="1" customWidth="1"/>
    <col min="7688" max="7688" width="15" bestFit="1" customWidth="1"/>
    <col min="7689" max="7689" width="14.7109375" customWidth="1"/>
    <col min="7690" max="7690" width="15.42578125" customWidth="1"/>
    <col min="7691" max="7691" width="11.42578125" customWidth="1"/>
    <col min="7937" max="7937" width="5.42578125" customWidth="1"/>
    <col min="7938" max="7938" width="42.140625" customWidth="1"/>
    <col min="7939" max="7939" width="6.140625" bestFit="1" customWidth="1"/>
    <col min="7940" max="7940" width="11.5703125" customWidth="1"/>
    <col min="7941" max="7941" width="19.85546875" customWidth="1"/>
    <col min="7942" max="7942" width="12.7109375" customWidth="1"/>
    <col min="7943" max="7943" width="0" hidden="1" customWidth="1"/>
    <col min="7944" max="7944" width="15" bestFit="1" customWidth="1"/>
    <col min="7945" max="7945" width="14.7109375" customWidth="1"/>
    <col min="7946" max="7946" width="15.42578125" customWidth="1"/>
    <col min="7947" max="7947" width="11.42578125" customWidth="1"/>
    <col min="8193" max="8193" width="5.42578125" customWidth="1"/>
    <col min="8194" max="8194" width="42.140625" customWidth="1"/>
    <col min="8195" max="8195" width="6.140625" bestFit="1" customWidth="1"/>
    <col min="8196" max="8196" width="11.5703125" customWidth="1"/>
    <col min="8197" max="8197" width="19.85546875" customWidth="1"/>
    <col min="8198" max="8198" width="12.7109375" customWidth="1"/>
    <col min="8199" max="8199" width="0" hidden="1" customWidth="1"/>
    <col min="8200" max="8200" width="15" bestFit="1" customWidth="1"/>
    <col min="8201" max="8201" width="14.7109375" customWidth="1"/>
    <col min="8202" max="8202" width="15.42578125" customWidth="1"/>
    <col min="8203" max="8203" width="11.42578125" customWidth="1"/>
    <col min="8449" max="8449" width="5.42578125" customWidth="1"/>
    <col min="8450" max="8450" width="42.140625" customWidth="1"/>
    <col min="8451" max="8451" width="6.140625" bestFit="1" customWidth="1"/>
    <col min="8452" max="8452" width="11.5703125" customWidth="1"/>
    <col min="8453" max="8453" width="19.85546875" customWidth="1"/>
    <col min="8454" max="8454" width="12.7109375" customWidth="1"/>
    <col min="8455" max="8455" width="0" hidden="1" customWidth="1"/>
    <col min="8456" max="8456" width="15" bestFit="1" customWidth="1"/>
    <col min="8457" max="8457" width="14.7109375" customWidth="1"/>
    <col min="8458" max="8458" width="15.42578125" customWidth="1"/>
    <col min="8459" max="8459" width="11.42578125" customWidth="1"/>
    <col min="8705" max="8705" width="5.42578125" customWidth="1"/>
    <col min="8706" max="8706" width="42.140625" customWidth="1"/>
    <col min="8707" max="8707" width="6.140625" bestFit="1" customWidth="1"/>
    <col min="8708" max="8708" width="11.5703125" customWidth="1"/>
    <col min="8709" max="8709" width="19.85546875" customWidth="1"/>
    <col min="8710" max="8710" width="12.7109375" customWidth="1"/>
    <col min="8711" max="8711" width="0" hidden="1" customWidth="1"/>
    <col min="8712" max="8712" width="15" bestFit="1" customWidth="1"/>
    <col min="8713" max="8713" width="14.7109375" customWidth="1"/>
    <col min="8714" max="8714" width="15.42578125" customWidth="1"/>
    <col min="8715" max="8715" width="11.42578125" customWidth="1"/>
    <col min="8961" max="8961" width="5.42578125" customWidth="1"/>
    <col min="8962" max="8962" width="42.140625" customWidth="1"/>
    <col min="8963" max="8963" width="6.140625" bestFit="1" customWidth="1"/>
    <col min="8964" max="8964" width="11.5703125" customWidth="1"/>
    <col min="8965" max="8965" width="19.85546875" customWidth="1"/>
    <col min="8966" max="8966" width="12.7109375" customWidth="1"/>
    <col min="8967" max="8967" width="0" hidden="1" customWidth="1"/>
    <col min="8968" max="8968" width="15" bestFit="1" customWidth="1"/>
    <col min="8969" max="8969" width="14.7109375" customWidth="1"/>
    <col min="8970" max="8970" width="15.42578125" customWidth="1"/>
    <col min="8971" max="8971" width="11.42578125" customWidth="1"/>
    <col min="9217" max="9217" width="5.42578125" customWidth="1"/>
    <col min="9218" max="9218" width="42.140625" customWidth="1"/>
    <col min="9219" max="9219" width="6.140625" bestFit="1" customWidth="1"/>
    <col min="9220" max="9220" width="11.5703125" customWidth="1"/>
    <col min="9221" max="9221" width="19.85546875" customWidth="1"/>
    <col min="9222" max="9222" width="12.7109375" customWidth="1"/>
    <col min="9223" max="9223" width="0" hidden="1" customWidth="1"/>
    <col min="9224" max="9224" width="15" bestFit="1" customWidth="1"/>
    <col min="9225" max="9225" width="14.7109375" customWidth="1"/>
    <col min="9226" max="9226" width="15.42578125" customWidth="1"/>
    <col min="9227" max="9227" width="11.42578125" customWidth="1"/>
    <col min="9473" max="9473" width="5.42578125" customWidth="1"/>
    <col min="9474" max="9474" width="42.140625" customWidth="1"/>
    <col min="9475" max="9475" width="6.140625" bestFit="1" customWidth="1"/>
    <col min="9476" max="9476" width="11.5703125" customWidth="1"/>
    <col min="9477" max="9477" width="19.85546875" customWidth="1"/>
    <col min="9478" max="9478" width="12.7109375" customWidth="1"/>
    <col min="9479" max="9479" width="0" hidden="1" customWidth="1"/>
    <col min="9480" max="9480" width="15" bestFit="1" customWidth="1"/>
    <col min="9481" max="9481" width="14.7109375" customWidth="1"/>
    <col min="9482" max="9482" width="15.42578125" customWidth="1"/>
    <col min="9483" max="9483" width="11.42578125" customWidth="1"/>
    <col min="9729" max="9729" width="5.42578125" customWidth="1"/>
    <col min="9730" max="9730" width="42.140625" customWidth="1"/>
    <col min="9731" max="9731" width="6.140625" bestFit="1" customWidth="1"/>
    <col min="9732" max="9732" width="11.5703125" customWidth="1"/>
    <col min="9733" max="9733" width="19.85546875" customWidth="1"/>
    <col min="9734" max="9734" width="12.7109375" customWidth="1"/>
    <col min="9735" max="9735" width="0" hidden="1" customWidth="1"/>
    <col min="9736" max="9736" width="15" bestFit="1" customWidth="1"/>
    <col min="9737" max="9737" width="14.7109375" customWidth="1"/>
    <col min="9738" max="9738" width="15.42578125" customWidth="1"/>
    <col min="9739" max="9739" width="11.42578125" customWidth="1"/>
    <col min="9985" max="9985" width="5.42578125" customWidth="1"/>
    <col min="9986" max="9986" width="42.140625" customWidth="1"/>
    <col min="9987" max="9987" width="6.140625" bestFit="1" customWidth="1"/>
    <col min="9988" max="9988" width="11.5703125" customWidth="1"/>
    <col min="9989" max="9989" width="19.85546875" customWidth="1"/>
    <col min="9990" max="9990" width="12.7109375" customWidth="1"/>
    <col min="9991" max="9991" width="0" hidden="1" customWidth="1"/>
    <col min="9992" max="9992" width="15" bestFit="1" customWidth="1"/>
    <col min="9993" max="9993" width="14.7109375" customWidth="1"/>
    <col min="9994" max="9994" width="15.42578125" customWidth="1"/>
    <col min="9995" max="9995" width="11.42578125" customWidth="1"/>
    <col min="10241" max="10241" width="5.42578125" customWidth="1"/>
    <col min="10242" max="10242" width="42.140625" customWidth="1"/>
    <col min="10243" max="10243" width="6.140625" bestFit="1" customWidth="1"/>
    <col min="10244" max="10244" width="11.5703125" customWidth="1"/>
    <col min="10245" max="10245" width="19.85546875" customWidth="1"/>
    <col min="10246" max="10246" width="12.7109375" customWidth="1"/>
    <col min="10247" max="10247" width="0" hidden="1" customWidth="1"/>
    <col min="10248" max="10248" width="15" bestFit="1" customWidth="1"/>
    <col min="10249" max="10249" width="14.7109375" customWidth="1"/>
    <col min="10250" max="10250" width="15.42578125" customWidth="1"/>
    <col min="10251" max="10251" width="11.42578125" customWidth="1"/>
    <col min="10497" max="10497" width="5.42578125" customWidth="1"/>
    <col min="10498" max="10498" width="42.140625" customWidth="1"/>
    <col min="10499" max="10499" width="6.140625" bestFit="1" customWidth="1"/>
    <col min="10500" max="10500" width="11.5703125" customWidth="1"/>
    <col min="10501" max="10501" width="19.85546875" customWidth="1"/>
    <col min="10502" max="10502" width="12.7109375" customWidth="1"/>
    <col min="10503" max="10503" width="0" hidden="1" customWidth="1"/>
    <col min="10504" max="10504" width="15" bestFit="1" customWidth="1"/>
    <col min="10505" max="10505" width="14.7109375" customWidth="1"/>
    <col min="10506" max="10506" width="15.42578125" customWidth="1"/>
    <col min="10507" max="10507" width="11.42578125" customWidth="1"/>
    <col min="10753" max="10753" width="5.42578125" customWidth="1"/>
    <col min="10754" max="10754" width="42.140625" customWidth="1"/>
    <col min="10755" max="10755" width="6.140625" bestFit="1" customWidth="1"/>
    <col min="10756" max="10756" width="11.5703125" customWidth="1"/>
    <col min="10757" max="10757" width="19.85546875" customWidth="1"/>
    <col min="10758" max="10758" width="12.7109375" customWidth="1"/>
    <col min="10759" max="10759" width="0" hidden="1" customWidth="1"/>
    <col min="10760" max="10760" width="15" bestFit="1" customWidth="1"/>
    <col min="10761" max="10761" width="14.7109375" customWidth="1"/>
    <col min="10762" max="10762" width="15.42578125" customWidth="1"/>
    <col min="10763" max="10763" width="11.42578125" customWidth="1"/>
    <col min="11009" max="11009" width="5.42578125" customWidth="1"/>
    <col min="11010" max="11010" width="42.140625" customWidth="1"/>
    <col min="11011" max="11011" width="6.140625" bestFit="1" customWidth="1"/>
    <col min="11012" max="11012" width="11.5703125" customWidth="1"/>
    <col min="11013" max="11013" width="19.85546875" customWidth="1"/>
    <col min="11014" max="11014" width="12.7109375" customWidth="1"/>
    <col min="11015" max="11015" width="0" hidden="1" customWidth="1"/>
    <col min="11016" max="11016" width="15" bestFit="1" customWidth="1"/>
    <col min="11017" max="11017" width="14.7109375" customWidth="1"/>
    <col min="11018" max="11018" width="15.42578125" customWidth="1"/>
    <col min="11019" max="11019" width="11.42578125" customWidth="1"/>
    <col min="11265" max="11265" width="5.42578125" customWidth="1"/>
    <col min="11266" max="11266" width="42.140625" customWidth="1"/>
    <col min="11267" max="11267" width="6.140625" bestFit="1" customWidth="1"/>
    <col min="11268" max="11268" width="11.5703125" customWidth="1"/>
    <col min="11269" max="11269" width="19.85546875" customWidth="1"/>
    <col min="11270" max="11270" width="12.7109375" customWidth="1"/>
    <col min="11271" max="11271" width="0" hidden="1" customWidth="1"/>
    <col min="11272" max="11272" width="15" bestFit="1" customWidth="1"/>
    <col min="11273" max="11273" width="14.7109375" customWidth="1"/>
    <col min="11274" max="11274" width="15.42578125" customWidth="1"/>
    <col min="11275" max="11275" width="11.42578125" customWidth="1"/>
    <col min="11521" max="11521" width="5.42578125" customWidth="1"/>
    <col min="11522" max="11522" width="42.140625" customWidth="1"/>
    <col min="11523" max="11523" width="6.140625" bestFit="1" customWidth="1"/>
    <col min="11524" max="11524" width="11.5703125" customWidth="1"/>
    <col min="11525" max="11525" width="19.85546875" customWidth="1"/>
    <col min="11526" max="11526" width="12.7109375" customWidth="1"/>
    <col min="11527" max="11527" width="0" hidden="1" customWidth="1"/>
    <col min="11528" max="11528" width="15" bestFit="1" customWidth="1"/>
    <col min="11529" max="11529" width="14.7109375" customWidth="1"/>
    <col min="11530" max="11530" width="15.42578125" customWidth="1"/>
    <col min="11531" max="11531" width="11.42578125" customWidth="1"/>
    <col min="11777" max="11777" width="5.42578125" customWidth="1"/>
    <col min="11778" max="11778" width="42.140625" customWidth="1"/>
    <col min="11779" max="11779" width="6.140625" bestFit="1" customWidth="1"/>
    <col min="11780" max="11780" width="11.5703125" customWidth="1"/>
    <col min="11781" max="11781" width="19.85546875" customWidth="1"/>
    <col min="11782" max="11782" width="12.7109375" customWidth="1"/>
    <col min="11783" max="11783" width="0" hidden="1" customWidth="1"/>
    <col min="11784" max="11784" width="15" bestFit="1" customWidth="1"/>
    <col min="11785" max="11785" width="14.7109375" customWidth="1"/>
    <col min="11786" max="11786" width="15.42578125" customWidth="1"/>
    <col min="11787" max="11787" width="11.42578125" customWidth="1"/>
    <col min="12033" max="12033" width="5.42578125" customWidth="1"/>
    <col min="12034" max="12034" width="42.140625" customWidth="1"/>
    <col min="12035" max="12035" width="6.140625" bestFit="1" customWidth="1"/>
    <col min="12036" max="12036" width="11.5703125" customWidth="1"/>
    <col min="12037" max="12037" width="19.85546875" customWidth="1"/>
    <col min="12038" max="12038" width="12.7109375" customWidth="1"/>
    <col min="12039" max="12039" width="0" hidden="1" customWidth="1"/>
    <col min="12040" max="12040" width="15" bestFit="1" customWidth="1"/>
    <col min="12041" max="12041" width="14.7109375" customWidth="1"/>
    <col min="12042" max="12042" width="15.42578125" customWidth="1"/>
    <col min="12043" max="12043" width="11.42578125" customWidth="1"/>
    <col min="12289" max="12289" width="5.42578125" customWidth="1"/>
    <col min="12290" max="12290" width="42.140625" customWidth="1"/>
    <col min="12291" max="12291" width="6.140625" bestFit="1" customWidth="1"/>
    <col min="12292" max="12292" width="11.5703125" customWidth="1"/>
    <col min="12293" max="12293" width="19.85546875" customWidth="1"/>
    <col min="12294" max="12294" width="12.7109375" customWidth="1"/>
    <col min="12295" max="12295" width="0" hidden="1" customWidth="1"/>
    <col min="12296" max="12296" width="15" bestFit="1" customWidth="1"/>
    <col min="12297" max="12297" width="14.7109375" customWidth="1"/>
    <col min="12298" max="12298" width="15.42578125" customWidth="1"/>
    <col min="12299" max="12299" width="11.42578125" customWidth="1"/>
    <col min="12545" max="12545" width="5.42578125" customWidth="1"/>
    <col min="12546" max="12546" width="42.140625" customWidth="1"/>
    <col min="12547" max="12547" width="6.140625" bestFit="1" customWidth="1"/>
    <col min="12548" max="12548" width="11.5703125" customWidth="1"/>
    <col min="12549" max="12549" width="19.85546875" customWidth="1"/>
    <col min="12550" max="12550" width="12.7109375" customWidth="1"/>
    <col min="12551" max="12551" width="0" hidden="1" customWidth="1"/>
    <col min="12552" max="12552" width="15" bestFit="1" customWidth="1"/>
    <col min="12553" max="12553" width="14.7109375" customWidth="1"/>
    <col min="12554" max="12554" width="15.42578125" customWidth="1"/>
    <col min="12555" max="12555" width="11.42578125" customWidth="1"/>
    <col min="12801" max="12801" width="5.42578125" customWidth="1"/>
    <col min="12802" max="12802" width="42.140625" customWidth="1"/>
    <col min="12803" max="12803" width="6.140625" bestFit="1" customWidth="1"/>
    <col min="12804" max="12804" width="11.5703125" customWidth="1"/>
    <col min="12805" max="12805" width="19.85546875" customWidth="1"/>
    <col min="12806" max="12806" width="12.7109375" customWidth="1"/>
    <col min="12807" max="12807" width="0" hidden="1" customWidth="1"/>
    <col min="12808" max="12808" width="15" bestFit="1" customWidth="1"/>
    <col min="12809" max="12809" width="14.7109375" customWidth="1"/>
    <col min="12810" max="12810" width="15.42578125" customWidth="1"/>
    <col min="12811" max="12811" width="11.42578125" customWidth="1"/>
    <col min="13057" max="13057" width="5.42578125" customWidth="1"/>
    <col min="13058" max="13058" width="42.140625" customWidth="1"/>
    <col min="13059" max="13059" width="6.140625" bestFit="1" customWidth="1"/>
    <col min="13060" max="13060" width="11.5703125" customWidth="1"/>
    <col min="13061" max="13061" width="19.85546875" customWidth="1"/>
    <col min="13062" max="13062" width="12.7109375" customWidth="1"/>
    <col min="13063" max="13063" width="0" hidden="1" customWidth="1"/>
    <col min="13064" max="13064" width="15" bestFit="1" customWidth="1"/>
    <col min="13065" max="13065" width="14.7109375" customWidth="1"/>
    <col min="13066" max="13066" width="15.42578125" customWidth="1"/>
    <col min="13067" max="13067" width="11.42578125" customWidth="1"/>
    <col min="13313" max="13313" width="5.42578125" customWidth="1"/>
    <col min="13314" max="13314" width="42.140625" customWidth="1"/>
    <col min="13315" max="13315" width="6.140625" bestFit="1" customWidth="1"/>
    <col min="13316" max="13316" width="11.5703125" customWidth="1"/>
    <col min="13317" max="13317" width="19.85546875" customWidth="1"/>
    <col min="13318" max="13318" width="12.7109375" customWidth="1"/>
    <col min="13319" max="13319" width="0" hidden="1" customWidth="1"/>
    <col min="13320" max="13320" width="15" bestFit="1" customWidth="1"/>
    <col min="13321" max="13321" width="14.7109375" customWidth="1"/>
    <col min="13322" max="13322" width="15.42578125" customWidth="1"/>
    <col min="13323" max="13323" width="11.42578125" customWidth="1"/>
    <col min="13569" max="13569" width="5.42578125" customWidth="1"/>
    <col min="13570" max="13570" width="42.140625" customWidth="1"/>
    <col min="13571" max="13571" width="6.140625" bestFit="1" customWidth="1"/>
    <col min="13572" max="13572" width="11.5703125" customWidth="1"/>
    <col min="13573" max="13573" width="19.85546875" customWidth="1"/>
    <col min="13574" max="13574" width="12.7109375" customWidth="1"/>
    <col min="13575" max="13575" width="0" hidden="1" customWidth="1"/>
    <col min="13576" max="13576" width="15" bestFit="1" customWidth="1"/>
    <col min="13577" max="13577" width="14.7109375" customWidth="1"/>
    <col min="13578" max="13578" width="15.42578125" customWidth="1"/>
    <col min="13579" max="13579" width="11.42578125" customWidth="1"/>
    <col min="13825" max="13825" width="5.42578125" customWidth="1"/>
    <col min="13826" max="13826" width="42.140625" customWidth="1"/>
    <col min="13827" max="13827" width="6.140625" bestFit="1" customWidth="1"/>
    <col min="13828" max="13828" width="11.5703125" customWidth="1"/>
    <col min="13829" max="13829" width="19.85546875" customWidth="1"/>
    <col min="13830" max="13830" width="12.7109375" customWidth="1"/>
    <col min="13831" max="13831" width="0" hidden="1" customWidth="1"/>
    <col min="13832" max="13832" width="15" bestFit="1" customWidth="1"/>
    <col min="13833" max="13833" width="14.7109375" customWidth="1"/>
    <col min="13834" max="13834" width="15.42578125" customWidth="1"/>
    <col min="13835" max="13835" width="11.42578125" customWidth="1"/>
    <col min="14081" max="14081" width="5.42578125" customWidth="1"/>
    <col min="14082" max="14082" width="42.140625" customWidth="1"/>
    <col min="14083" max="14083" width="6.140625" bestFit="1" customWidth="1"/>
    <col min="14084" max="14084" width="11.5703125" customWidth="1"/>
    <col min="14085" max="14085" width="19.85546875" customWidth="1"/>
    <col min="14086" max="14086" width="12.7109375" customWidth="1"/>
    <col min="14087" max="14087" width="0" hidden="1" customWidth="1"/>
    <col min="14088" max="14088" width="15" bestFit="1" customWidth="1"/>
    <col min="14089" max="14089" width="14.7109375" customWidth="1"/>
    <col min="14090" max="14090" width="15.42578125" customWidth="1"/>
    <col min="14091" max="14091" width="11.42578125" customWidth="1"/>
    <col min="14337" max="14337" width="5.42578125" customWidth="1"/>
    <col min="14338" max="14338" width="42.140625" customWidth="1"/>
    <col min="14339" max="14339" width="6.140625" bestFit="1" customWidth="1"/>
    <col min="14340" max="14340" width="11.5703125" customWidth="1"/>
    <col min="14341" max="14341" width="19.85546875" customWidth="1"/>
    <col min="14342" max="14342" width="12.7109375" customWidth="1"/>
    <col min="14343" max="14343" width="0" hidden="1" customWidth="1"/>
    <col min="14344" max="14344" width="15" bestFit="1" customWidth="1"/>
    <col min="14345" max="14345" width="14.7109375" customWidth="1"/>
    <col min="14346" max="14346" width="15.42578125" customWidth="1"/>
    <col min="14347" max="14347" width="11.42578125" customWidth="1"/>
    <col min="14593" max="14593" width="5.42578125" customWidth="1"/>
    <col min="14594" max="14594" width="42.140625" customWidth="1"/>
    <col min="14595" max="14595" width="6.140625" bestFit="1" customWidth="1"/>
    <col min="14596" max="14596" width="11.5703125" customWidth="1"/>
    <col min="14597" max="14597" width="19.85546875" customWidth="1"/>
    <col min="14598" max="14598" width="12.7109375" customWidth="1"/>
    <col min="14599" max="14599" width="0" hidden="1" customWidth="1"/>
    <col min="14600" max="14600" width="15" bestFit="1" customWidth="1"/>
    <col min="14601" max="14601" width="14.7109375" customWidth="1"/>
    <col min="14602" max="14602" width="15.42578125" customWidth="1"/>
    <col min="14603" max="14603" width="11.42578125" customWidth="1"/>
    <col min="14849" max="14849" width="5.42578125" customWidth="1"/>
    <col min="14850" max="14850" width="42.140625" customWidth="1"/>
    <col min="14851" max="14851" width="6.140625" bestFit="1" customWidth="1"/>
    <col min="14852" max="14852" width="11.5703125" customWidth="1"/>
    <col min="14853" max="14853" width="19.85546875" customWidth="1"/>
    <col min="14854" max="14854" width="12.7109375" customWidth="1"/>
    <col min="14855" max="14855" width="0" hidden="1" customWidth="1"/>
    <col min="14856" max="14856" width="15" bestFit="1" customWidth="1"/>
    <col min="14857" max="14857" width="14.7109375" customWidth="1"/>
    <col min="14858" max="14858" width="15.42578125" customWidth="1"/>
    <col min="14859" max="14859" width="11.42578125" customWidth="1"/>
    <col min="15105" max="15105" width="5.42578125" customWidth="1"/>
    <col min="15106" max="15106" width="42.140625" customWidth="1"/>
    <col min="15107" max="15107" width="6.140625" bestFit="1" customWidth="1"/>
    <col min="15108" max="15108" width="11.5703125" customWidth="1"/>
    <col min="15109" max="15109" width="19.85546875" customWidth="1"/>
    <col min="15110" max="15110" width="12.7109375" customWidth="1"/>
    <col min="15111" max="15111" width="0" hidden="1" customWidth="1"/>
    <col min="15112" max="15112" width="15" bestFit="1" customWidth="1"/>
    <col min="15113" max="15113" width="14.7109375" customWidth="1"/>
    <col min="15114" max="15114" width="15.42578125" customWidth="1"/>
    <col min="15115" max="15115" width="11.42578125" customWidth="1"/>
    <col min="15361" max="15361" width="5.42578125" customWidth="1"/>
    <col min="15362" max="15362" width="42.140625" customWidth="1"/>
    <col min="15363" max="15363" width="6.140625" bestFit="1" customWidth="1"/>
    <col min="15364" max="15364" width="11.5703125" customWidth="1"/>
    <col min="15365" max="15365" width="19.85546875" customWidth="1"/>
    <col min="15366" max="15366" width="12.7109375" customWidth="1"/>
    <col min="15367" max="15367" width="0" hidden="1" customWidth="1"/>
    <col min="15368" max="15368" width="15" bestFit="1" customWidth="1"/>
    <col min="15369" max="15369" width="14.7109375" customWidth="1"/>
    <col min="15370" max="15370" width="15.42578125" customWidth="1"/>
    <col min="15371" max="15371" width="11.42578125" customWidth="1"/>
    <col min="15617" max="15617" width="5.42578125" customWidth="1"/>
    <col min="15618" max="15618" width="42.140625" customWidth="1"/>
    <col min="15619" max="15619" width="6.140625" bestFit="1" customWidth="1"/>
    <col min="15620" max="15620" width="11.5703125" customWidth="1"/>
    <col min="15621" max="15621" width="19.85546875" customWidth="1"/>
    <col min="15622" max="15622" width="12.7109375" customWidth="1"/>
    <col min="15623" max="15623" width="0" hidden="1" customWidth="1"/>
    <col min="15624" max="15624" width="15" bestFit="1" customWidth="1"/>
    <col min="15625" max="15625" width="14.7109375" customWidth="1"/>
    <col min="15626" max="15626" width="15.42578125" customWidth="1"/>
    <col min="15627" max="15627" width="11.42578125" customWidth="1"/>
    <col min="15873" max="15873" width="5.42578125" customWidth="1"/>
    <col min="15874" max="15874" width="42.140625" customWidth="1"/>
    <col min="15875" max="15875" width="6.140625" bestFit="1" customWidth="1"/>
    <col min="15876" max="15876" width="11.5703125" customWidth="1"/>
    <col min="15877" max="15877" width="19.85546875" customWidth="1"/>
    <col min="15878" max="15878" width="12.7109375" customWidth="1"/>
    <col min="15879" max="15879" width="0" hidden="1" customWidth="1"/>
    <col min="15880" max="15880" width="15" bestFit="1" customWidth="1"/>
    <col min="15881" max="15881" width="14.7109375" customWidth="1"/>
    <col min="15882" max="15882" width="15.42578125" customWidth="1"/>
    <col min="15883" max="15883" width="11.42578125" customWidth="1"/>
    <col min="16129" max="16129" width="5.42578125" customWidth="1"/>
    <col min="16130" max="16130" width="42.140625" customWidth="1"/>
    <col min="16131" max="16131" width="6.140625" bestFit="1" customWidth="1"/>
    <col min="16132" max="16132" width="11.5703125" customWidth="1"/>
    <col min="16133" max="16133" width="19.85546875" customWidth="1"/>
    <col min="16134" max="16134" width="12.7109375" customWidth="1"/>
    <col min="16135" max="16135" width="0" hidden="1" customWidth="1"/>
    <col min="16136" max="16136" width="15" bestFit="1" customWidth="1"/>
    <col min="16137" max="16137" width="14.7109375" customWidth="1"/>
    <col min="16138" max="16138" width="15.42578125" customWidth="1"/>
    <col min="16139" max="16139" width="11.42578125" customWidth="1"/>
  </cols>
  <sheetData>
    <row r="1" spans="1:10" s="1" customFormat="1" ht="12.75" x14ac:dyDescent="0.2">
      <c r="B1" s="2"/>
      <c r="C1" s="2"/>
      <c r="D1" s="2"/>
      <c r="E1" s="2"/>
      <c r="F1" s="2"/>
      <c r="G1" s="2"/>
      <c r="J1" s="89"/>
    </row>
    <row r="2" spans="1:10" s="1" customFormat="1" ht="12.75" x14ac:dyDescent="0.2">
      <c r="B2" s="2"/>
      <c r="C2" s="2"/>
      <c r="D2" s="2"/>
      <c r="E2" s="2"/>
      <c r="F2" s="2"/>
      <c r="G2" s="2"/>
      <c r="J2" s="89"/>
    </row>
    <row r="3" spans="1:10" s="1" customFormat="1" ht="12.75" x14ac:dyDescent="0.2">
      <c r="B3" s="2"/>
      <c r="C3" s="2"/>
      <c r="D3" s="2"/>
      <c r="E3" s="2"/>
      <c r="F3" s="2"/>
      <c r="G3" s="2"/>
      <c r="J3" s="89"/>
    </row>
    <row r="4" spans="1:10" s="1" customFormat="1" ht="12.75" x14ac:dyDescent="0.2">
      <c r="B4" s="2"/>
      <c r="C4" s="2"/>
      <c r="D4" s="2"/>
      <c r="E4" s="2"/>
      <c r="F4" s="2"/>
      <c r="G4" s="2"/>
      <c r="J4" s="89"/>
    </row>
    <row r="5" spans="1:10" s="1" customFormat="1" ht="15.75" x14ac:dyDescent="0.25">
      <c r="A5" s="4" t="s">
        <v>0</v>
      </c>
      <c r="B5" s="4"/>
      <c r="C5" s="4"/>
      <c r="D5" s="4"/>
      <c r="E5" s="4"/>
      <c r="F5" s="4"/>
      <c r="G5" s="4"/>
      <c r="J5" s="89"/>
    </row>
    <row r="6" spans="1:10" s="1" customFormat="1" ht="15.75" x14ac:dyDescent="0.25">
      <c r="A6" s="4" t="s">
        <v>30</v>
      </c>
      <c r="B6" s="4"/>
      <c r="C6" s="4"/>
      <c r="D6" s="4"/>
      <c r="E6" s="4"/>
      <c r="F6" s="4"/>
      <c r="G6" s="4"/>
      <c r="J6" s="89"/>
    </row>
    <row r="7" spans="1:10" s="1" customFormat="1" ht="15.75" x14ac:dyDescent="0.25">
      <c r="A7" s="4" t="s">
        <v>31</v>
      </c>
      <c r="B7" s="4"/>
      <c r="C7" s="4"/>
      <c r="D7" s="4"/>
      <c r="E7" s="4"/>
      <c r="F7" s="4"/>
      <c r="G7" s="4"/>
      <c r="J7" s="89"/>
    </row>
    <row r="8" spans="1:10" s="1" customFormat="1" ht="15.75" x14ac:dyDescent="0.25">
      <c r="A8" s="4" t="s">
        <v>3</v>
      </c>
      <c r="B8" s="4"/>
      <c r="C8" s="4"/>
      <c r="D8" s="4"/>
      <c r="E8" s="4"/>
      <c r="F8" s="4"/>
      <c r="G8" s="4"/>
      <c r="J8" s="89"/>
    </row>
    <row r="9" spans="1:10" s="1" customFormat="1" ht="15.75" x14ac:dyDescent="0.25">
      <c r="A9" s="90"/>
      <c r="B9" s="90"/>
      <c r="C9" s="90"/>
      <c r="D9" s="90"/>
      <c r="E9" s="90"/>
      <c r="F9" s="90"/>
      <c r="G9" s="91"/>
      <c r="J9" s="89"/>
    </row>
    <row r="10" spans="1:10" s="1" customFormat="1" ht="15.75" x14ac:dyDescent="0.25">
      <c r="A10" s="90"/>
      <c r="B10" s="90"/>
      <c r="C10" s="90"/>
      <c r="D10" s="90"/>
      <c r="E10" s="90"/>
      <c r="F10" s="90"/>
      <c r="G10" s="91"/>
      <c r="J10" s="89"/>
    </row>
    <row r="11" spans="1:10" ht="15.75" x14ac:dyDescent="0.25">
      <c r="B11" s="92"/>
      <c r="C11" s="93" t="s">
        <v>5</v>
      </c>
      <c r="D11" s="92"/>
      <c r="E11" s="94">
        <v>2021</v>
      </c>
      <c r="F11" s="95"/>
      <c r="G11" s="96">
        <v>2020</v>
      </c>
    </row>
    <row r="12" spans="1:10" ht="15.75" x14ac:dyDescent="0.25">
      <c r="B12" s="99" t="s">
        <v>32</v>
      </c>
      <c r="C12" s="100"/>
      <c r="D12" s="99"/>
      <c r="E12" s="101"/>
      <c r="F12" s="102"/>
      <c r="G12" s="103"/>
    </row>
    <row r="13" spans="1:10" ht="15.75" x14ac:dyDescent="0.25">
      <c r="B13" s="68" t="s">
        <v>33</v>
      </c>
      <c r="C13" s="104">
        <v>13</v>
      </c>
      <c r="D13" s="68"/>
      <c r="E13" s="105">
        <f>+'[1]Resumen de notas EF'!B188</f>
        <v>1305952476</v>
      </c>
      <c r="F13" s="106"/>
      <c r="G13" s="20">
        <v>693634465.98000002</v>
      </c>
      <c r="H13" s="107"/>
    </row>
    <row r="14" spans="1:10" ht="15.75" x14ac:dyDescent="0.25">
      <c r="B14" s="68" t="s">
        <v>34</v>
      </c>
      <c r="C14" s="104">
        <v>14</v>
      </c>
      <c r="D14" s="68"/>
      <c r="E14" s="105">
        <f>+'[1]Resumen de notas EF'!B212</f>
        <v>2082693.0699999998</v>
      </c>
      <c r="F14" s="106"/>
      <c r="G14" s="20">
        <v>102082.46</v>
      </c>
      <c r="H14" s="108"/>
    </row>
    <row r="15" spans="1:10" ht="16.5" thickBot="1" x14ac:dyDescent="0.3">
      <c r="B15" s="109" t="s">
        <v>35</v>
      </c>
      <c r="C15" s="100"/>
      <c r="D15" s="109"/>
      <c r="E15" s="110">
        <f>SUM(E13:E14)</f>
        <v>1308035169.0699999</v>
      </c>
      <c r="F15" s="111"/>
      <c r="G15" s="112">
        <f>SUM(G13:G14)</f>
        <v>693736548.44000006</v>
      </c>
      <c r="H15" s="108"/>
    </row>
    <row r="16" spans="1:10" ht="16.5" thickTop="1" x14ac:dyDescent="0.25">
      <c r="B16" s="113"/>
      <c r="C16" s="114"/>
      <c r="D16" s="113"/>
      <c r="E16" s="115"/>
      <c r="F16" s="116"/>
      <c r="G16" s="117"/>
      <c r="H16" s="108"/>
    </row>
    <row r="17" spans="2:9" ht="15.75" x14ac:dyDescent="0.25">
      <c r="B17" s="118" t="s">
        <v>36</v>
      </c>
      <c r="C17" s="100"/>
      <c r="D17" s="118"/>
      <c r="E17" s="119"/>
      <c r="F17" s="120"/>
      <c r="G17" s="121"/>
    </row>
    <row r="18" spans="2:9" ht="15.75" x14ac:dyDescent="0.25">
      <c r="B18" s="68" t="s">
        <v>37</v>
      </c>
      <c r="C18" s="104">
        <v>15</v>
      </c>
      <c r="D18" s="68"/>
      <c r="E18" s="105">
        <f>+'[1]Ejecucion enero- septiembre'!R23</f>
        <v>480929446.05999994</v>
      </c>
      <c r="F18" s="122"/>
      <c r="G18" s="20">
        <v>256132705.58000001</v>
      </c>
    </row>
    <row r="19" spans="2:9" ht="15.75" x14ac:dyDescent="0.25">
      <c r="B19" s="68" t="s">
        <v>38</v>
      </c>
      <c r="C19" s="104">
        <v>16</v>
      </c>
      <c r="D19" s="68"/>
      <c r="E19" s="105">
        <f>+'[1]Ejecucion enero- septiembre'!R184</f>
        <v>68700565.960000008</v>
      </c>
      <c r="F19" s="122"/>
      <c r="G19" s="20">
        <v>31684008.079999998</v>
      </c>
      <c r="H19" s="123"/>
      <c r="I19" s="108"/>
    </row>
    <row r="20" spans="2:9" ht="15.75" x14ac:dyDescent="0.25">
      <c r="B20" s="68" t="s">
        <v>39</v>
      </c>
      <c r="C20" s="104">
        <v>17</v>
      </c>
      <c r="D20" s="68"/>
      <c r="E20" s="105">
        <f>+'[1]Resumen de notas EF'!B323</f>
        <v>115309702.64434001</v>
      </c>
      <c r="F20" s="106"/>
      <c r="G20" s="20">
        <v>73063901.459999993</v>
      </c>
    </row>
    <row r="21" spans="2:9" ht="15.75" x14ac:dyDescent="0.25">
      <c r="B21" s="68" t="s">
        <v>40</v>
      </c>
      <c r="C21" s="104">
        <v>18</v>
      </c>
      <c r="D21" s="68"/>
      <c r="E21" s="105">
        <f>+'[1]Resumen de notas EF'!B408</f>
        <v>8597828.3056666665</v>
      </c>
      <c r="F21" s="122"/>
      <c r="G21" s="20">
        <v>17193028.949999999</v>
      </c>
    </row>
    <row r="22" spans="2:9" ht="15.75" x14ac:dyDescent="0.25">
      <c r="B22" s="68" t="s">
        <v>41</v>
      </c>
      <c r="C22" s="104">
        <v>19</v>
      </c>
      <c r="D22" s="68"/>
      <c r="E22" s="105">
        <f>+'[1]Resumen de notas EF'!B462</f>
        <v>98218878.950000003</v>
      </c>
      <c r="F22" s="111"/>
      <c r="G22" s="20">
        <v>41622671.049999997</v>
      </c>
      <c r="H22" s="123"/>
      <c r="I22" s="124"/>
    </row>
    <row r="23" spans="2:9" ht="16.5" thickBot="1" x14ac:dyDescent="0.3">
      <c r="B23" s="99" t="s">
        <v>42</v>
      </c>
      <c r="C23" s="99"/>
      <c r="D23" s="99"/>
      <c r="E23" s="110">
        <f>SUM(E18:E22)</f>
        <v>771756421.92000675</v>
      </c>
      <c r="F23" s="120"/>
      <c r="G23" s="112">
        <f>SUM(G18:G22)</f>
        <v>419696315.12</v>
      </c>
      <c r="H23" s="108"/>
      <c r="I23" s="108"/>
    </row>
    <row r="24" spans="2:9" ht="16.5" thickTop="1" x14ac:dyDescent="0.25">
      <c r="B24" s="125"/>
      <c r="C24" s="125"/>
      <c r="D24" s="125"/>
      <c r="E24" s="115"/>
      <c r="F24" s="116"/>
      <c r="G24" s="117"/>
      <c r="I24" s="108"/>
    </row>
    <row r="25" spans="2:9" ht="15.75" x14ac:dyDescent="0.25">
      <c r="B25" s="68" t="s">
        <v>43</v>
      </c>
      <c r="C25" s="68"/>
      <c r="D25" s="68"/>
      <c r="E25" s="126">
        <f>+E15-E23</f>
        <v>536278747.14999318</v>
      </c>
      <c r="F25" s="122"/>
      <c r="G25" s="127">
        <f>+G15-G23</f>
        <v>274040233.32000005</v>
      </c>
      <c r="I25" s="108"/>
    </row>
    <row r="26" spans="2:9" ht="15.75" x14ac:dyDescent="0.25">
      <c r="B26" s="125"/>
      <c r="C26" s="125"/>
      <c r="D26" s="125"/>
      <c r="E26" s="128"/>
      <c r="F26" s="120"/>
      <c r="G26" s="129"/>
    </row>
    <row r="27" spans="2:9" ht="15.75" x14ac:dyDescent="0.25">
      <c r="B27" s="125"/>
      <c r="C27" s="125"/>
      <c r="D27" s="125"/>
      <c r="E27" s="130"/>
      <c r="F27" s="120"/>
      <c r="G27" s="131"/>
    </row>
    <row r="28" spans="2:9" ht="16.5" thickBot="1" x14ac:dyDescent="0.3">
      <c r="B28" s="99" t="s">
        <v>44</v>
      </c>
      <c r="C28" s="99"/>
      <c r="D28" s="99"/>
      <c r="E28" s="132">
        <f>+E25</f>
        <v>536278747.14999318</v>
      </c>
      <c r="F28" s="111"/>
      <c r="G28" s="133">
        <f>+G25</f>
        <v>274040233.32000005</v>
      </c>
      <c r="I28" s="124"/>
    </row>
    <row r="29" spans="2:9" ht="15.75" thickTop="1" x14ac:dyDescent="0.25">
      <c r="B29" s="134"/>
      <c r="C29" s="134"/>
      <c r="D29" s="134"/>
      <c r="E29" s="135"/>
      <c r="F29" s="135"/>
      <c r="G29" s="135"/>
    </row>
    <row r="30" spans="2:9" x14ac:dyDescent="0.25">
      <c r="H30" s="136"/>
      <c r="I30" s="136"/>
    </row>
    <row r="31" spans="2:9" x14ac:dyDescent="0.25">
      <c r="H31" s="136"/>
    </row>
    <row r="32" spans="2:9" ht="15.75" x14ac:dyDescent="0.25">
      <c r="B32" s="137" t="s">
        <v>29</v>
      </c>
      <c r="C32" s="137"/>
      <c r="D32" s="137"/>
      <c r="E32" s="137"/>
    </row>
    <row r="34" spans="9:9" x14ac:dyDescent="0.25">
      <c r="I34" s="108"/>
    </row>
    <row r="37" spans="9:9" x14ac:dyDescent="0.25">
      <c r="I37" s="124"/>
    </row>
  </sheetData>
  <mergeCells count="5">
    <mergeCell ref="A5:G5"/>
    <mergeCell ref="A6:G6"/>
    <mergeCell ref="A7:G7"/>
    <mergeCell ref="A8:G8"/>
    <mergeCell ref="B32:E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workbookViewId="0">
      <selection activeCell="F27" sqref="F27"/>
    </sheetView>
  </sheetViews>
  <sheetFormatPr defaultRowHeight="12.75" x14ac:dyDescent="0.2"/>
  <cols>
    <col min="1" max="1" width="11.42578125" style="149" customWidth="1"/>
    <col min="2" max="2" width="3.28515625" style="149" customWidth="1"/>
    <col min="3" max="3" width="30.42578125" style="149" customWidth="1"/>
    <col min="4" max="4" width="17.42578125" style="149" customWidth="1"/>
    <col min="5" max="5" width="15.85546875" style="138" customWidth="1"/>
    <col min="6" max="6" width="16.140625" style="149" customWidth="1"/>
    <col min="7" max="7" width="17.7109375" style="149" bestFit="1" customWidth="1"/>
    <col min="8" max="8" width="16.140625" style="149" bestFit="1" customWidth="1"/>
    <col min="9" max="9" width="20.85546875" style="149" customWidth="1"/>
    <col min="10" max="10" width="5.7109375" style="149" customWidth="1"/>
    <col min="11" max="11" width="13.7109375" style="138" bestFit="1" customWidth="1"/>
    <col min="12" max="12" width="14.85546875" style="209" customWidth="1"/>
    <col min="13" max="13" width="14.42578125" style="209" bestFit="1" customWidth="1"/>
    <col min="14" max="14" width="0.85546875" style="209" hidden="1" customWidth="1"/>
    <col min="15" max="15" width="0.42578125" style="216" customWidth="1"/>
    <col min="16" max="16" width="14.140625" style="209" customWidth="1"/>
    <col min="17" max="17" width="12.85546875" style="152" bestFit="1" customWidth="1"/>
    <col min="18" max="18" width="15.140625" style="149" bestFit="1" customWidth="1"/>
    <col min="19" max="256" width="9.140625" style="149"/>
    <col min="257" max="257" width="11.42578125" style="149" customWidth="1"/>
    <col min="258" max="258" width="3.28515625" style="149" customWidth="1"/>
    <col min="259" max="259" width="30.42578125" style="149" customWidth="1"/>
    <col min="260" max="260" width="17.42578125" style="149" customWidth="1"/>
    <col min="261" max="261" width="15.85546875" style="149" customWidth="1"/>
    <col min="262" max="262" width="16.140625" style="149" customWidth="1"/>
    <col min="263" max="263" width="17.7109375" style="149" bestFit="1" customWidth="1"/>
    <col min="264" max="264" width="16.140625" style="149" bestFit="1" customWidth="1"/>
    <col min="265" max="265" width="20.85546875" style="149" customWidth="1"/>
    <col min="266" max="266" width="5.7109375" style="149" customWidth="1"/>
    <col min="267" max="267" width="13.7109375" style="149" bestFit="1" customWidth="1"/>
    <col min="268" max="268" width="14.85546875" style="149" customWidth="1"/>
    <col min="269" max="269" width="14.42578125" style="149" bestFit="1" customWidth="1"/>
    <col min="270" max="270" width="0" style="149" hidden="1" customWidth="1"/>
    <col min="271" max="271" width="0.42578125" style="149" customWidth="1"/>
    <col min="272" max="272" width="14.140625" style="149" customWidth="1"/>
    <col min="273" max="273" width="12.85546875" style="149" bestFit="1" customWidth="1"/>
    <col min="274" max="274" width="15.140625" style="149" bestFit="1" customWidth="1"/>
    <col min="275" max="512" width="9.140625" style="149"/>
    <col min="513" max="513" width="11.42578125" style="149" customWidth="1"/>
    <col min="514" max="514" width="3.28515625" style="149" customWidth="1"/>
    <col min="515" max="515" width="30.42578125" style="149" customWidth="1"/>
    <col min="516" max="516" width="17.42578125" style="149" customWidth="1"/>
    <col min="517" max="517" width="15.85546875" style="149" customWidth="1"/>
    <col min="518" max="518" width="16.140625" style="149" customWidth="1"/>
    <col min="519" max="519" width="17.7109375" style="149" bestFit="1" customWidth="1"/>
    <col min="520" max="520" width="16.140625" style="149" bestFit="1" customWidth="1"/>
    <col min="521" max="521" width="20.85546875" style="149" customWidth="1"/>
    <col min="522" max="522" width="5.7109375" style="149" customWidth="1"/>
    <col min="523" max="523" width="13.7109375" style="149" bestFit="1" customWidth="1"/>
    <col min="524" max="524" width="14.85546875" style="149" customWidth="1"/>
    <col min="525" max="525" width="14.42578125" style="149" bestFit="1" customWidth="1"/>
    <col min="526" max="526" width="0" style="149" hidden="1" customWidth="1"/>
    <col min="527" max="527" width="0.42578125" style="149" customWidth="1"/>
    <col min="528" max="528" width="14.140625" style="149" customWidth="1"/>
    <col min="529" max="529" width="12.85546875" style="149" bestFit="1" customWidth="1"/>
    <col min="530" max="530" width="15.140625" style="149" bestFit="1" customWidth="1"/>
    <col min="531" max="768" width="9.140625" style="149"/>
    <col min="769" max="769" width="11.42578125" style="149" customWidth="1"/>
    <col min="770" max="770" width="3.28515625" style="149" customWidth="1"/>
    <col min="771" max="771" width="30.42578125" style="149" customWidth="1"/>
    <col min="772" max="772" width="17.42578125" style="149" customWidth="1"/>
    <col min="773" max="773" width="15.85546875" style="149" customWidth="1"/>
    <col min="774" max="774" width="16.140625" style="149" customWidth="1"/>
    <col min="775" max="775" width="17.7109375" style="149" bestFit="1" customWidth="1"/>
    <col min="776" max="776" width="16.140625" style="149" bestFit="1" customWidth="1"/>
    <col min="777" max="777" width="20.85546875" style="149" customWidth="1"/>
    <col min="778" max="778" width="5.7109375" style="149" customWidth="1"/>
    <col min="779" max="779" width="13.7109375" style="149" bestFit="1" customWidth="1"/>
    <col min="780" max="780" width="14.85546875" style="149" customWidth="1"/>
    <col min="781" max="781" width="14.42578125" style="149" bestFit="1" customWidth="1"/>
    <col min="782" max="782" width="0" style="149" hidden="1" customWidth="1"/>
    <col min="783" max="783" width="0.42578125" style="149" customWidth="1"/>
    <col min="784" max="784" width="14.140625" style="149" customWidth="1"/>
    <col min="785" max="785" width="12.85546875" style="149" bestFit="1" customWidth="1"/>
    <col min="786" max="786" width="15.140625" style="149" bestFit="1" customWidth="1"/>
    <col min="787" max="1024" width="9.140625" style="149"/>
    <col min="1025" max="1025" width="11.42578125" style="149" customWidth="1"/>
    <col min="1026" max="1026" width="3.28515625" style="149" customWidth="1"/>
    <col min="1027" max="1027" width="30.42578125" style="149" customWidth="1"/>
    <col min="1028" max="1028" width="17.42578125" style="149" customWidth="1"/>
    <col min="1029" max="1029" width="15.85546875" style="149" customWidth="1"/>
    <col min="1030" max="1030" width="16.140625" style="149" customWidth="1"/>
    <col min="1031" max="1031" width="17.7109375" style="149" bestFit="1" customWidth="1"/>
    <col min="1032" max="1032" width="16.140625" style="149" bestFit="1" customWidth="1"/>
    <col min="1033" max="1033" width="20.85546875" style="149" customWidth="1"/>
    <col min="1034" max="1034" width="5.7109375" style="149" customWidth="1"/>
    <col min="1035" max="1035" width="13.7109375" style="149" bestFit="1" customWidth="1"/>
    <col min="1036" max="1036" width="14.85546875" style="149" customWidth="1"/>
    <col min="1037" max="1037" width="14.42578125" style="149" bestFit="1" customWidth="1"/>
    <col min="1038" max="1038" width="0" style="149" hidden="1" customWidth="1"/>
    <col min="1039" max="1039" width="0.42578125" style="149" customWidth="1"/>
    <col min="1040" max="1040" width="14.140625" style="149" customWidth="1"/>
    <col min="1041" max="1041" width="12.85546875" style="149" bestFit="1" customWidth="1"/>
    <col min="1042" max="1042" width="15.140625" style="149" bestFit="1" customWidth="1"/>
    <col min="1043" max="1280" width="9.140625" style="149"/>
    <col min="1281" max="1281" width="11.42578125" style="149" customWidth="1"/>
    <col min="1282" max="1282" width="3.28515625" style="149" customWidth="1"/>
    <col min="1283" max="1283" width="30.42578125" style="149" customWidth="1"/>
    <col min="1284" max="1284" width="17.42578125" style="149" customWidth="1"/>
    <col min="1285" max="1285" width="15.85546875" style="149" customWidth="1"/>
    <col min="1286" max="1286" width="16.140625" style="149" customWidth="1"/>
    <col min="1287" max="1287" width="17.7109375" style="149" bestFit="1" customWidth="1"/>
    <col min="1288" max="1288" width="16.140625" style="149" bestFit="1" customWidth="1"/>
    <col min="1289" max="1289" width="20.85546875" style="149" customWidth="1"/>
    <col min="1290" max="1290" width="5.7109375" style="149" customWidth="1"/>
    <col min="1291" max="1291" width="13.7109375" style="149" bestFit="1" customWidth="1"/>
    <col min="1292" max="1292" width="14.85546875" style="149" customWidth="1"/>
    <col min="1293" max="1293" width="14.42578125" style="149" bestFit="1" customWidth="1"/>
    <col min="1294" max="1294" width="0" style="149" hidden="1" customWidth="1"/>
    <col min="1295" max="1295" width="0.42578125" style="149" customWidth="1"/>
    <col min="1296" max="1296" width="14.140625" style="149" customWidth="1"/>
    <col min="1297" max="1297" width="12.85546875" style="149" bestFit="1" customWidth="1"/>
    <col min="1298" max="1298" width="15.140625" style="149" bestFit="1" customWidth="1"/>
    <col min="1299" max="1536" width="9.140625" style="149"/>
    <col min="1537" max="1537" width="11.42578125" style="149" customWidth="1"/>
    <col min="1538" max="1538" width="3.28515625" style="149" customWidth="1"/>
    <col min="1539" max="1539" width="30.42578125" style="149" customWidth="1"/>
    <col min="1540" max="1540" width="17.42578125" style="149" customWidth="1"/>
    <col min="1541" max="1541" width="15.85546875" style="149" customWidth="1"/>
    <col min="1542" max="1542" width="16.140625" style="149" customWidth="1"/>
    <col min="1543" max="1543" width="17.7109375" style="149" bestFit="1" customWidth="1"/>
    <col min="1544" max="1544" width="16.140625" style="149" bestFit="1" customWidth="1"/>
    <col min="1545" max="1545" width="20.85546875" style="149" customWidth="1"/>
    <col min="1546" max="1546" width="5.7109375" style="149" customWidth="1"/>
    <col min="1547" max="1547" width="13.7109375" style="149" bestFit="1" customWidth="1"/>
    <col min="1548" max="1548" width="14.85546875" style="149" customWidth="1"/>
    <col min="1549" max="1549" width="14.42578125" style="149" bestFit="1" customWidth="1"/>
    <col min="1550" max="1550" width="0" style="149" hidden="1" customWidth="1"/>
    <col min="1551" max="1551" width="0.42578125" style="149" customWidth="1"/>
    <col min="1552" max="1552" width="14.140625" style="149" customWidth="1"/>
    <col min="1553" max="1553" width="12.85546875" style="149" bestFit="1" customWidth="1"/>
    <col min="1554" max="1554" width="15.140625" style="149" bestFit="1" customWidth="1"/>
    <col min="1555" max="1792" width="9.140625" style="149"/>
    <col min="1793" max="1793" width="11.42578125" style="149" customWidth="1"/>
    <col min="1794" max="1794" width="3.28515625" style="149" customWidth="1"/>
    <col min="1795" max="1795" width="30.42578125" style="149" customWidth="1"/>
    <col min="1796" max="1796" width="17.42578125" style="149" customWidth="1"/>
    <col min="1797" max="1797" width="15.85546875" style="149" customWidth="1"/>
    <col min="1798" max="1798" width="16.140625" style="149" customWidth="1"/>
    <col min="1799" max="1799" width="17.7109375" style="149" bestFit="1" customWidth="1"/>
    <col min="1800" max="1800" width="16.140625" style="149" bestFit="1" customWidth="1"/>
    <col min="1801" max="1801" width="20.85546875" style="149" customWidth="1"/>
    <col min="1802" max="1802" width="5.7109375" style="149" customWidth="1"/>
    <col min="1803" max="1803" width="13.7109375" style="149" bestFit="1" customWidth="1"/>
    <col min="1804" max="1804" width="14.85546875" style="149" customWidth="1"/>
    <col min="1805" max="1805" width="14.42578125" style="149" bestFit="1" customWidth="1"/>
    <col min="1806" max="1806" width="0" style="149" hidden="1" customWidth="1"/>
    <col min="1807" max="1807" width="0.42578125" style="149" customWidth="1"/>
    <col min="1808" max="1808" width="14.140625" style="149" customWidth="1"/>
    <col min="1809" max="1809" width="12.85546875" style="149" bestFit="1" customWidth="1"/>
    <col min="1810" max="1810" width="15.140625" style="149" bestFit="1" customWidth="1"/>
    <col min="1811" max="2048" width="9.140625" style="149"/>
    <col min="2049" max="2049" width="11.42578125" style="149" customWidth="1"/>
    <col min="2050" max="2050" width="3.28515625" style="149" customWidth="1"/>
    <col min="2051" max="2051" width="30.42578125" style="149" customWidth="1"/>
    <col min="2052" max="2052" width="17.42578125" style="149" customWidth="1"/>
    <col min="2053" max="2053" width="15.85546875" style="149" customWidth="1"/>
    <col min="2054" max="2054" width="16.140625" style="149" customWidth="1"/>
    <col min="2055" max="2055" width="17.7109375" style="149" bestFit="1" customWidth="1"/>
    <col min="2056" max="2056" width="16.140625" style="149" bestFit="1" customWidth="1"/>
    <col min="2057" max="2057" width="20.85546875" style="149" customWidth="1"/>
    <col min="2058" max="2058" width="5.7109375" style="149" customWidth="1"/>
    <col min="2059" max="2059" width="13.7109375" style="149" bestFit="1" customWidth="1"/>
    <col min="2060" max="2060" width="14.85546875" style="149" customWidth="1"/>
    <col min="2061" max="2061" width="14.42578125" style="149" bestFit="1" customWidth="1"/>
    <col min="2062" max="2062" width="0" style="149" hidden="1" customWidth="1"/>
    <col min="2063" max="2063" width="0.42578125" style="149" customWidth="1"/>
    <col min="2064" max="2064" width="14.140625" style="149" customWidth="1"/>
    <col min="2065" max="2065" width="12.85546875" style="149" bestFit="1" customWidth="1"/>
    <col min="2066" max="2066" width="15.140625" style="149" bestFit="1" customWidth="1"/>
    <col min="2067" max="2304" width="9.140625" style="149"/>
    <col min="2305" max="2305" width="11.42578125" style="149" customWidth="1"/>
    <col min="2306" max="2306" width="3.28515625" style="149" customWidth="1"/>
    <col min="2307" max="2307" width="30.42578125" style="149" customWidth="1"/>
    <col min="2308" max="2308" width="17.42578125" style="149" customWidth="1"/>
    <col min="2309" max="2309" width="15.85546875" style="149" customWidth="1"/>
    <col min="2310" max="2310" width="16.140625" style="149" customWidth="1"/>
    <col min="2311" max="2311" width="17.7109375" style="149" bestFit="1" customWidth="1"/>
    <col min="2312" max="2312" width="16.140625" style="149" bestFit="1" customWidth="1"/>
    <col min="2313" max="2313" width="20.85546875" style="149" customWidth="1"/>
    <col min="2314" max="2314" width="5.7109375" style="149" customWidth="1"/>
    <col min="2315" max="2315" width="13.7109375" style="149" bestFit="1" customWidth="1"/>
    <col min="2316" max="2316" width="14.85546875" style="149" customWidth="1"/>
    <col min="2317" max="2317" width="14.42578125" style="149" bestFit="1" customWidth="1"/>
    <col min="2318" max="2318" width="0" style="149" hidden="1" customWidth="1"/>
    <col min="2319" max="2319" width="0.42578125" style="149" customWidth="1"/>
    <col min="2320" max="2320" width="14.140625" style="149" customWidth="1"/>
    <col min="2321" max="2321" width="12.85546875" style="149" bestFit="1" customWidth="1"/>
    <col min="2322" max="2322" width="15.140625" style="149" bestFit="1" customWidth="1"/>
    <col min="2323" max="2560" width="9.140625" style="149"/>
    <col min="2561" max="2561" width="11.42578125" style="149" customWidth="1"/>
    <col min="2562" max="2562" width="3.28515625" style="149" customWidth="1"/>
    <col min="2563" max="2563" width="30.42578125" style="149" customWidth="1"/>
    <col min="2564" max="2564" width="17.42578125" style="149" customWidth="1"/>
    <col min="2565" max="2565" width="15.85546875" style="149" customWidth="1"/>
    <col min="2566" max="2566" width="16.140625" style="149" customWidth="1"/>
    <col min="2567" max="2567" width="17.7109375" style="149" bestFit="1" customWidth="1"/>
    <col min="2568" max="2568" width="16.140625" style="149" bestFit="1" customWidth="1"/>
    <col min="2569" max="2569" width="20.85546875" style="149" customWidth="1"/>
    <col min="2570" max="2570" width="5.7109375" style="149" customWidth="1"/>
    <col min="2571" max="2571" width="13.7109375" style="149" bestFit="1" customWidth="1"/>
    <col min="2572" max="2572" width="14.85546875" style="149" customWidth="1"/>
    <col min="2573" max="2573" width="14.42578125" style="149" bestFit="1" customWidth="1"/>
    <col min="2574" max="2574" width="0" style="149" hidden="1" customWidth="1"/>
    <col min="2575" max="2575" width="0.42578125" style="149" customWidth="1"/>
    <col min="2576" max="2576" width="14.140625" style="149" customWidth="1"/>
    <col min="2577" max="2577" width="12.85546875" style="149" bestFit="1" customWidth="1"/>
    <col min="2578" max="2578" width="15.140625" style="149" bestFit="1" customWidth="1"/>
    <col min="2579" max="2816" width="9.140625" style="149"/>
    <col min="2817" max="2817" width="11.42578125" style="149" customWidth="1"/>
    <col min="2818" max="2818" width="3.28515625" style="149" customWidth="1"/>
    <col min="2819" max="2819" width="30.42578125" style="149" customWidth="1"/>
    <col min="2820" max="2820" width="17.42578125" style="149" customWidth="1"/>
    <col min="2821" max="2821" width="15.85546875" style="149" customWidth="1"/>
    <col min="2822" max="2822" width="16.140625" style="149" customWidth="1"/>
    <col min="2823" max="2823" width="17.7109375" style="149" bestFit="1" customWidth="1"/>
    <col min="2824" max="2824" width="16.140625" style="149" bestFit="1" customWidth="1"/>
    <col min="2825" max="2825" width="20.85546875" style="149" customWidth="1"/>
    <col min="2826" max="2826" width="5.7109375" style="149" customWidth="1"/>
    <col min="2827" max="2827" width="13.7109375" style="149" bestFit="1" customWidth="1"/>
    <col min="2828" max="2828" width="14.85546875" style="149" customWidth="1"/>
    <col min="2829" max="2829" width="14.42578125" style="149" bestFit="1" customWidth="1"/>
    <col min="2830" max="2830" width="0" style="149" hidden="1" customWidth="1"/>
    <col min="2831" max="2831" width="0.42578125" style="149" customWidth="1"/>
    <col min="2832" max="2832" width="14.140625" style="149" customWidth="1"/>
    <col min="2833" max="2833" width="12.85546875" style="149" bestFit="1" customWidth="1"/>
    <col min="2834" max="2834" width="15.140625" style="149" bestFit="1" customWidth="1"/>
    <col min="2835" max="3072" width="9.140625" style="149"/>
    <col min="3073" max="3073" width="11.42578125" style="149" customWidth="1"/>
    <col min="3074" max="3074" width="3.28515625" style="149" customWidth="1"/>
    <col min="3075" max="3075" width="30.42578125" style="149" customWidth="1"/>
    <col min="3076" max="3076" width="17.42578125" style="149" customWidth="1"/>
    <col min="3077" max="3077" width="15.85546875" style="149" customWidth="1"/>
    <col min="3078" max="3078" width="16.140625" style="149" customWidth="1"/>
    <col min="3079" max="3079" width="17.7109375" style="149" bestFit="1" customWidth="1"/>
    <col min="3080" max="3080" width="16.140625" style="149" bestFit="1" customWidth="1"/>
    <col min="3081" max="3081" width="20.85546875" style="149" customWidth="1"/>
    <col min="3082" max="3082" width="5.7109375" style="149" customWidth="1"/>
    <col min="3083" max="3083" width="13.7109375" style="149" bestFit="1" customWidth="1"/>
    <col min="3084" max="3084" width="14.85546875" style="149" customWidth="1"/>
    <col min="3085" max="3085" width="14.42578125" style="149" bestFit="1" customWidth="1"/>
    <col min="3086" max="3086" width="0" style="149" hidden="1" customWidth="1"/>
    <col min="3087" max="3087" width="0.42578125" style="149" customWidth="1"/>
    <col min="3088" max="3088" width="14.140625" style="149" customWidth="1"/>
    <col min="3089" max="3089" width="12.85546875" style="149" bestFit="1" customWidth="1"/>
    <col min="3090" max="3090" width="15.140625" style="149" bestFit="1" customWidth="1"/>
    <col min="3091" max="3328" width="9.140625" style="149"/>
    <col min="3329" max="3329" width="11.42578125" style="149" customWidth="1"/>
    <col min="3330" max="3330" width="3.28515625" style="149" customWidth="1"/>
    <col min="3331" max="3331" width="30.42578125" style="149" customWidth="1"/>
    <col min="3332" max="3332" width="17.42578125" style="149" customWidth="1"/>
    <col min="3333" max="3333" width="15.85546875" style="149" customWidth="1"/>
    <col min="3334" max="3334" width="16.140625" style="149" customWidth="1"/>
    <col min="3335" max="3335" width="17.7109375" style="149" bestFit="1" customWidth="1"/>
    <col min="3336" max="3336" width="16.140625" style="149" bestFit="1" customWidth="1"/>
    <col min="3337" max="3337" width="20.85546875" style="149" customWidth="1"/>
    <col min="3338" max="3338" width="5.7109375" style="149" customWidth="1"/>
    <col min="3339" max="3339" width="13.7109375" style="149" bestFit="1" customWidth="1"/>
    <col min="3340" max="3340" width="14.85546875" style="149" customWidth="1"/>
    <col min="3341" max="3341" width="14.42578125" style="149" bestFit="1" customWidth="1"/>
    <col min="3342" max="3342" width="0" style="149" hidden="1" customWidth="1"/>
    <col min="3343" max="3343" width="0.42578125" style="149" customWidth="1"/>
    <col min="3344" max="3344" width="14.140625" style="149" customWidth="1"/>
    <col min="3345" max="3345" width="12.85546875" style="149" bestFit="1" customWidth="1"/>
    <col min="3346" max="3346" width="15.140625" style="149" bestFit="1" customWidth="1"/>
    <col min="3347" max="3584" width="9.140625" style="149"/>
    <col min="3585" max="3585" width="11.42578125" style="149" customWidth="1"/>
    <col min="3586" max="3586" width="3.28515625" style="149" customWidth="1"/>
    <col min="3587" max="3587" width="30.42578125" style="149" customWidth="1"/>
    <col min="3588" max="3588" width="17.42578125" style="149" customWidth="1"/>
    <col min="3589" max="3589" width="15.85546875" style="149" customWidth="1"/>
    <col min="3590" max="3590" width="16.140625" style="149" customWidth="1"/>
    <col min="3591" max="3591" width="17.7109375" style="149" bestFit="1" customWidth="1"/>
    <col min="3592" max="3592" width="16.140625" style="149" bestFit="1" customWidth="1"/>
    <col min="3593" max="3593" width="20.85546875" style="149" customWidth="1"/>
    <col min="3594" max="3594" width="5.7109375" style="149" customWidth="1"/>
    <col min="3595" max="3595" width="13.7109375" style="149" bestFit="1" customWidth="1"/>
    <col min="3596" max="3596" width="14.85546875" style="149" customWidth="1"/>
    <col min="3597" max="3597" width="14.42578125" style="149" bestFit="1" customWidth="1"/>
    <col min="3598" max="3598" width="0" style="149" hidden="1" customWidth="1"/>
    <col min="3599" max="3599" width="0.42578125" style="149" customWidth="1"/>
    <col min="3600" max="3600" width="14.140625" style="149" customWidth="1"/>
    <col min="3601" max="3601" width="12.85546875" style="149" bestFit="1" customWidth="1"/>
    <col min="3602" max="3602" width="15.140625" style="149" bestFit="1" customWidth="1"/>
    <col min="3603" max="3840" width="9.140625" style="149"/>
    <col min="3841" max="3841" width="11.42578125" style="149" customWidth="1"/>
    <col min="3842" max="3842" width="3.28515625" style="149" customWidth="1"/>
    <col min="3843" max="3843" width="30.42578125" style="149" customWidth="1"/>
    <col min="3844" max="3844" width="17.42578125" style="149" customWidth="1"/>
    <col min="3845" max="3845" width="15.85546875" style="149" customWidth="1"/>
    <col min="3846" max="3846" width="16.140625" style="149" customWidth="1"/>
    <col min="3847" max="3847" width="17.7109375" style="149" bestFit="1" customWidth="1"/>
    <col min="3848" max="3848" width="16.140625" style="149" bestFit="1" customWidth="1"/>
    <col min="3849" max="3849" width="20.85546875" style="149" customWidth="1"/>
    <col min="3850" max="3850" width="5.7109375" style="149" customWidth="1"/>
    <col min="3851" max="3851" width="13.7109375" style="149" bestFit="1" customWidth="1"/>
    <col min="3852" max="3852" width="14.85546875" style="149" customWidth="1"/>
    <col min="3853" max="3853" width="14.42578125" style="149" bestFit="1" customWidth="1"/>
    <col min="3854" max="3854" width="0" style="149" hidden="1" customWidth="1"/>
    <col min="3855" max="3855" width="0.42578125" style="149" customWidth="1"/>
    <col min="3856" max="3856" width="14.140625" style="149" customWidth="1"/>
    <col min="3857" max="3857" width="12.85546875" style="149" bestFit="1" customWidth="1"/>
    <col min="3858" max="3858" width="15.140625" style="149" bestFit="1" customWidth="1"/>
    <col min="3859" max="4096" width="9.140625" style="149"/>
    <col min="4097" max="4097" width="11.42578125" style="149" customWidth="1"/>
    <col min="4098" max="4098" width="3.28515625" style="149" customWidth="1"/>
    <col min="4099" max="4099" width="30.42578125" style="149" customWidth="1"/>
    <col min="4100" max="4100" width="17.42578125" style="149" customWidth="1"/>
    <col min="4101" max="4101" width="15.85546875" style="149" customWidth="1"/>
    <col min="4102" max="4102" width="16.140625" style="149" customWidth="1"/>
    <col min="4103" max="4103" width="17.7109375" style="149" bestFit="1" customWidth="1"/>
    <col min="4104" max="4104" width="16.140625" style="149" bestFit="1" customWidth="1"/>
    <col min="4105" max="4105" width="20.85546875" style="149" customWidth="1"/>
    <col min="4106" max="4106" width="5.7109375" style="149" customWidth="1"/>
    <col min="4107" max="4107" width="13.7109375" style="149" bestFit="1" customWidth="1"/>
    <col min="4108" max="4108" width="14.85546875" style="149" customWidth="1"/>
    <col min="4109" max="4109" width="14.42578125" style="149" bestFit="1" customWidth="1"/>
    <col min="4110" max="4110" width="0" style="149" hidden="1" customWidth="1"/>
    <col min="4111" max="4111" width="0.42578125" style="149" customWidth="1"/>
    <col min="4112" max="4112" width="14.140625" style="149" customWidth="1"/>
    <col min="4113" max="4113" width="12.85546875" style="149" bestFit="1" customWidth="1"/>
    <col min="4114" max="4114" width="15.140625" style="149" bestFit="1" customWidth="1"/>
    <col min="4115" max="4352" width="9.140625" style="149"/>
    <col min="4353" max="4353" width="11.42578125" style="149" customWidth="1"/>
    <col min="4354" max="4354" width="3.28515625" style="149" customWidth="1"/>
    <col min="4355" max="4355" width="30.42578125" style="149" customWidth="1"/>
    <col min="4356" max="4356" width="17.42578125" style="149" customWidth="1"/>
    <col min="4357" max="4357" width="15.85546875" style="149" customWidth="1"/>
    <col min="4358" max="4358" width="16.140625" style="149" customWidth="1"/>
    <col min="4359" max="4359" width="17.7109375" style="149" bestFit="1" customWidth="1"/>
    <col min="4360" max="4360" width="16.140625" style="149" bestFit="1" customWidth="1"/>
    <col min="4361" max="4361" width="20.85546875" style="149" customWidth="1"/>
    <col min="4362" max="4362" width="5.7109375" style="149" customWidth="1"/>
    <col min="4363" max="4363" width="13.7109375" style="149" bestFit="1" customWidth="1"/>
    <col min="4364" max="4364" width="14.85546875" style="149" customWidth="1"/>
    <col min="4365" max="4365" width="14.42578125" style="149" bestFit="1" customWidth="1"/>
    <col min="4366" max="4366" width="0" style="149" hidden="1" customWidth="1"/>
    <col min="4367" max="4367" width="0.42578125" style="149" customWidth="1"/>
    <col min="4368" max="4368" width="14.140625" style="149" customWidth="1"/>
    <col min="4369" max="4369" width="12.85546875" style="149" bestFit="1" customWidth="1"/>
    <col min="4370" max="4370" width="15.140625" style="149" bestFit="1" customWidth="1"/>
    <col min="4371" max="4608" width="9.140625" style="149"/>
    <col min="4609" max="4609" width="11.42578125" style="149" customWidth="1"/>
    <col min="4610" max="4610" width="3.28515625" style="149" customWidth="1"/>
    <col min="4611" max="4611" width="30.42578125" style="149" customWidth="1"/>
    <col min="4612" max="4612" width="17.42578125" style="149" customWidth="1"/>
    <col min="4613" max="4613" width="15.85546875" style="149" customWidth="1"/>
    <col min="4614" max="4614" width="16.140625" style="149" customWidth="1"/>
    <col min="4615" max="4615" width="17.7109375" style="149" bestFit="1" customWidth="1"/>
    <col min="4616" max="4616" width="16.140625" style="149" bestFit="1" customWidth="1"/>
    <col min="4617" max="4617" width="20.85546875" style="149" customWidth="1"/>
    <col min="4618" max="4618" width="5.7109375" style="149" customWidth="1"/>
    <col min="4619" max="4619" width="13.7109375" style="149" bestFit="1" customWidth="1"/>
    <col min="4620" max="4620" width="14.85546875" style="149" customWidth="1"/>
    <col min="4621" max="4621" width="14.42578125" style="149" bestFit="1" customWidth="1"/>
    <col min="4622" max="4622" width="0" style="149" hidden="1" customWidth="1"/>
    <col min="4623" max="4623" width="0.42578125" style="149" customWidth="1"/>
    <col min="4624" max="4624" width="14.140625" style="149" customWidth="1"/>
    <col min="4625" max="4625" width="12.85546875" style="149" bestFit="1" customWidth="1"/>
    <col min="4626" max="4626" width="15.140625" style="149" bestFit="1" customWidth="1"/>
    <col min="4627" max="4864" width="9.140625" style="149"/>
    <col min="4865" max="4865" width="11.42578125" style="149" customWidth="1"/>
    <col min="4866" max="4866" width="3.28515625" style="149" customWidth="1"/>
    <col min="4867" max="4867" width="30.42578125" style="149" customWidth="1"/>
    <col min="4868" max="4868" width="17.42578125" style="149" customWidth="1"/>
    <col min="4869" max="4869" width="15.85546875" style="149" customWidth="1"/>
    <col min="4870" max="4870" width="16.140625" style="149" customWidth="1"/>
    <col min="4871" max="4871" width="17.7109375" style="149" bestFit="1" customWidth="1"/>
    <col min="4872" max="4872" width="16.140625" style="149" bestFit="1" customWidth="1"/>
    <col min="4873" max="4873" width="20.85546875" style="149" customWidth="1"/>
    <col min="4874" max="4874" width="5.7109375" style="149" customWidth="1"/>
    <col min="4875" max="4875" width="13.7109375" style="149" bestFit="1" customWidth="1"/>
    <col min="4876" max="4876" width="14.85546875" style="149" customWidth="1"/>
    <col min="4877" max="4877" width="14.42578125" style="149" bestFit="1" customWidth="1"/>
    <col min="4878" max="4878" width="0" style="149" hidden="1" customWidth="1"/>
    <col min="4879" max="4879" width="0.42578125" style="149" customWidth="1"/>
    <col min="4880" max="4880" width="14.140625" style="149" customWidth="1"/>
    <col min="4881" max="4881" width="12.85546875" style="149" bestFit="1" customWidth="1"/>
    <col min="4882" max="4882" width="15.140625" style="149" bestFit="1" customWidth="1"/>
    <col min="4883" max="5120" width="9.140625" style="149"/>
    <col min="5121" max="5121" width="11.42578125" style="149" customWidth="1"/>
    <col min="5122" max="5122" width="3.28515625" style="149" customWidth="1"/>
    <col min="5123" max="5123" width="30.42578125" style="149" customWidth="1"/>
    <col min="5124" max="5124" width="17.42578125" style="149" customWidth="1"/>
    <col min="5125" max="5125" width="15.85546875" style="149" customWidth="1"/>
    <col min="5126" max="5126" width="16.140625" style="149" customWidth="1"/>
    <col min="5127" max="5127" width="17.7109375" style="149" bestFit="1" customWidth="1"/>
    <col min="5128" max="5128" width="16.140625" style="149" bestFit="1" customWidth="1"/>
    <col min="5129" max="5129" width="20.85546875" style="149" customWidth="1"/>
    <col min="5130" max="5130" width="5.7109375" style="149" customWidth="1"/>
    <col min="5131" max="5131" width="13.7109375" style="149" bestFit="1" customWidth="1"/>
    <col min="5132" max="5132" width="14.85546875" style="149" customWidth="1"/>
    <col min="5133" max="5133" width="14.42578125" style="149" bestFit="1" customWidth="1"/>
    <col min="5134" max="5134" width="0" style="149" hidden="1" customWidth="1"/>
    <col min="5135" max="5135" width="0.42578125" style="149" customWidth="1"/>
    <col min="5136" max="5136" width="14.140625" style="149" customWidth="1"/>
    <col min="5137" max="5137" width="12.85546875" style="149" bestFit="1" customWidth="1"/>
    <col min="5138" max="5138" width="15.140625" style="149" bestFit="1" customWidth="1"/>
    <col min="5139" max="5376" width="9.140625" style="149"/>
    <col min="5377" max="5377" width="11.42578125" style="149" customWidth="1"/>
    <col min="5378" max="5378" width="3.28515625" style="149" customWidth="1"/>
    <col min="5379" max="5379" width="30.42578125" style="149" customWidth="1"/>
    <col min="5380" max="5380" width="17.42578125" style="149" customWidth="1"/>
    <col min="5381" max="5381" width="15.85546875" style="149" customWidth="1"/>
    <col min="5382" max="5382" width="16.140625" style="149" customWidth="1"/>
    <col min="5383" max="5383" width="17.7109375" style="149" bestFit="1" customWidth="1"/>
    <col min="5384" max="5384" width="16.140625" style="149" bestFit="1" customWidth="1"/>
    <col min="5385" max="5385" width="20.85546875" style="149" customWidth="1"/>
    <col min="5386" max="5386" width="5.7109375" style="149" customWidth="1"/>
    <col min="5387" max="5387" width="13.7109375" style="149" bestFit="1" customWidth="1"/>
    <col min="5388" max="5388" width="14.85546875" style="149" customWidth="1"/>
    <col min="5389" max="5389" width="14.42578125" style="149" bestFit="1" customWidth="1"/>
    <col min="5390" max="5390" width="0" style="149" hidden="1" customWidth="1"/>
    <col min="5391" max="5391" width="0.42578125" style="149" customWidth="1"/>
    <col min="5392" max="5392" width="14.140625" style="149" customWidth="1"/>
    <col min="5393" max="5393" width="12.85546875" style="149" bestFit="1" customWidth="1"/>
    <col min="5394" max="5394" width="15.140625" style="149" bestFit="1" customWidth="1"/>
    <col min="5395" max="5632" width="9.140625" style="149"/>
    <col min="5633" max="5633" width="11.42578125" style="149" customWidth="1"/>
    <col min="5634" max="5634" width="3.28515625" style="149" customWidth="1"/>
    <col min="5635" max="5635" width="30.42578125" style="149" customWidth="1"/>
    <col min="5636" max="5636" width="17.42578125" style="149" customWidth="1"/>
    <col min="5637" max="5637" width="15.85546875" style="149" customWidth="1"/>
    <col min="5638" max="5638" width="16.140625" style="149" customWidth="1"/>
    <col min="5639" max="5639" width="17.7109375" style="149" bestFit="1" customWidth="1"/>
    <col min="5640" max="5640" width="16.140625" style="149" bestFit="1" customWidth="1"/>
    <col min="5641" max="5641" width="20.85546875" style="149" customWidth="1"/>
    <col min="5642" max="5642" width="5.7109375" style="149" customWidth="1"/>
    <col min="5643" max="5643" width="13.7109375" style="149" bestFit="1" customWidth="1"/>
    <col min="5644" max="5644" width="14.85546875" style="149" customWidth="1"/>
    <col min="5645" max="5645" width="14.42578125" style="149" bestFit="1" customWidth="1"/>
    <col min="5646" max="5646" width="0" style="149" hidden="1" customWidth="1"/>
    <col min="5647" max="5647" width="0.42578125" style="149" customWidth="1"/>
    <col min="5648" max="5648" width="14.140625" style="149" customWidth="1"/>
    <col min="5649" max="5649" width="12.85546875" style="149" bestFit="1" customWidth="1"/>
    <col min="5650" max="5650" width="15.140625" style="149" bestFit="1" customWidth="1"/>
    <col min="5651" max="5888" width="9.140625" style="149"/>
    <col min="5889" max="5889" width="11.42578125" style="149" customWidth="1"/>
    <col min="5890" max="5890" width="3.28515625" style="149" customWidth="1"/>
    <col min="5891" max="5891" width="30.42578125" style="149" customWidth="1"/>
    <col min="5892" max="5892" width="17.42578125" style="149" customWidth="1"/>
    <col min="5893" max="5893" width="15.85546875" style="149" customWidth="1"/>
    <col min="5894" max="5894" width="16.140625" style="149" customWidth="1"/>
    <col min="5895" max="5895" width="17.7109375" style="149" bestFit="1" customWidth="1"/>
    <col min="5896" max="5896" width="16.140625" style="149" bestFit="1" customWidth="1"/>
    <col min="5897" max="5897" width="20.85546875" style="149" customWidth="1"/>
    <col min="5898" max="5898" width="5.7109375" style="149" customWidth="1"/>
    <col min="5899" max="5899" width="13.7109375" style="149" bestFit="1" customWidth="1"/>
    <col min="5900" max="5900" width="14.85546875" style="149" customWidth="1"/>
    <col min="5901" max="5901" width="14.42578125" style="149" bestFit="1" customWidth="1"/>
    <col min="5902" max="5902" width="0" style="149" hidden="1" customWidth="1"/>
    <col min="5903" max="5903" width="0.42578125" style="149" customWidth="1"/>
    <col min="5904" max="5904" width="14.140625" style="149" customWidth="1"/>
    <col min="5905" max="5905" width="12.85546875" style="149" bestFit="1" customWidth="1"/>
    <col min="5906" max="5906" width="15.140625" style="149" bestFit="1" customWidth="1"/>
    <col min="5907" max="6144" width="9.140625" style="149"/>
    <col min="6145" max="6145" width="11.42578125" style="149" customWidth="1"/>
    <col min="6146" max="6146" width="3.28515625" style="149" customWidth="1"/>
    <col min="6147" max="6147" width="30.42578125" style="149" customWidth="1"/>
    <col min="6148" max="6148" width="17.42578125" style="149" customWidth="1"/>
    <col min="6149" max="6149" width="15.85546875" style="149" customWidth="1"/>
    <col min="6150" max="6150" width="16.140625" style="149" customWidth="1"/>
    <col min="6151" max="6151" width="17.7109375" style="149" bestFit="1" customWidth="1"/>
    <col min="6152" max="6152" width="16.140625" style="149" bestFit="1" customWidth="1"/>
    <col min="6153" max="6153" width="20.85546875" style="149" customWidth="1"/>
    <col min="6154" max="6154" width="5.7109375" style="149" customWidth="1"/>
    <col min="6155" max="6155" width="13.7109375" style="149" bestFit="1" customWidth="1"/>
    <col min="6156" max="6156" width="14.85546875" style="149" customWidth="1"/>
    <col min="6157" max="6157" width="14.42578125" style="149" bestFit="1" customWidth="1"/>
    <col min="6158" max="6158" width="0" style="149" hidden="1" customWidth="1"/>
    <col min="6159" max="6159" width="0.42578125" style="149" customWidth="1"/>
    <col min="6160" max="6160" width="14.140625" style="149" customWidth="1"/>
    <col min="6161" max="6161" width="12.85546875" style="149" bestFit="1" customWidth="1"/>
    <col min="6162" max="6162" width="15.140625" style="149" bestFit="1" customWidth="1"/>
    <col min="6163" max="6400" width="9.140625" style="149"/>
    <col min="6401" max="6401" width="11.42578125" style="149" customWidth="1"/>
    <col min="6402" max="6402" width="3.28515625" style="149" customWidth="1"/>
    <col min="6403" max="6403" width="30.42578125" style="149" customWidth="1"/>
    <col min="6404" max="6404" width="17.42578125" style="149" customWidth="1"/>
    <col min="6405" max="6405" width="15.85546875" style="149" customWidth="1"/>
    <col min="6406" max="6406" width="16.140625" style="149" customWidth="1"/>
    <col min="6407" max="6407" width="17.7109375" style="149" bestFit="1" customWidth="1"/>
    <col min="6408" max="6408" width="16.140625" style="149" bestFit="1" customWidth="1"/>
    <col min="6409" max="6409" width="20.85546875" style="149" customWidth="1"/>
    <col min="6410" max="6410" width="5.7109375" style="149" customWidth="1"/>
    <col min="6411" max="6411" width="13.7109375" style="149" bestFit="1" customWidth="1"/>
    <col min="6412" max="6412" width="14.85546875" style="149" customWidth="1"/>
    <col min="6413" max="6413" width="14.42578125" style="149" bestFit="1" customWidth="1"/>
    <col min="6414" max="6414" width="0" style="149" hidden="1" customWidth="1"/>
    <col min="6415" max="6415" width="0.42578125" style="149" customWidth="1"/>
    <col min="6416" max="6416" width="14.140625" style="149" customWidth="1"/>
    <col min="6417" max="6417" width="12.85546875" style="149" bestFit="1" customWidth="1"/>
    <col min="6418" max="6418" width="15.140625" style="149" bestFit="1" customWidth="1"/>
    <col min="6419" max="6656" width="9.140625" style="149"/>
    <col min="6657" max="6657" width="11.42578125" style="149" customWidth="1"/>
    <col min="6658" max="6658" width="3.28515625" style="149" customWidth="1"/>
    <col min="6659" max="6659" width="30.42578125" style="149" customWidth="1"/>
    <col min="6660" max="6660" width="17.42578125" style="149" customWidth="1"/>
    <col min="6661" max="6661" width="15.85546875" style="149" customWidth="1"/>
    <col min="6662" max="6662" width="16.140625" style="149" customWidth="1"/>
    <col min="6663" max="6663" width="17.7109375" style="149" bestFit="1" customWidth="1"/>
    <col min="6664" max="6664" width="16.140625" style="149" bestFit="1" customWidth="1"/>
    <col min="6665" max="6665" width="20.85546875" style="149" customWidth="1"/>
    <col min="6666" max="6666" width="5.7109375" style="149" customWidth="1"/>
    <col min="6667" max="6667" width="13.7109375" style="149" bestFit="1" customWidth="1"/>
    <col min="6668" max="6668" width="14.85546875" style="149" customWidth="1"/>
    <col min="6669" max="6669" width="14.42578125" style="149" bestFit="1" customWidth="1"/>
    <col min="6670" max="6670" width="0" style="149" hidden="1" customWidth="1"/>
    <col min="6671" max="6671" width="0.42578125" style="149" customWidth="1"/>
    <col min="6672" max="6672" width="14.140625" style="149" customWidth="1"/>
    <col min="6673" max="6673" width="12.85546875" style="149" bestFit="1" customWidth="1"/>
    <col min="6674" max="6674" width="15.140625" style="149" bestFit="1" customWidth="1"/>
    <col min="6675" max="6912" width="9.140625" style="149"/>
    <col min="6913" max="6913" width="11.42578125" style="149" customWidth="1"/>
    <col min="6914" max="6914" width="3.28515625" style="149" customWidth="1"/>
    <col min="6915" max="6915" width="30.42578125" style="149" customWidth="1"/>
    <col min="6916" max="6916" width="17.42578125" style="149" customWidth="1"/>
    <col min="6917" max="6917" width="15.85546875" style="149" customWidth="1"/>
    <col min="6918" max="6918" width="16.140625" style="149" customWidth="1"/>
    <col min="6919" max="6919" width="17.7109375" style="149" bestFit="1" customWidth="1"/>
    <col min="6920" max="6920" width="16.140625" style="149" bestFit="1" customWidth="1"/>
    <col min="6921" max="6921" width="20.85546875" style="149" customWidth="1"/>
    <col min="6922" max="6922" width="5.7109375" style="149" customWidth="1"/>
    <col min="6923" max="6923" width="13.7109375" style="149" bestFit="1" customWidth="1"/>
    <col min="6924" max="6924" width="14.85546875" style="149" customWidth="1"/>
    <col min="6925" max="6925" width="14.42578125" style="149" bestFit="1" customWidth="1"/>
    <col min="6926" max="6926" width="0" style="149" hidden="1" customWidth="1"/>
    <col min="6927" max="6927" width="0.42578125" style="149" customWidth="1"/>
    <col min="6928" max="6928" width="14.140625" style="149" customWidth="1"/>
    <col min="6929" max="6929" width="12.85546875" style="149" bestFit="1" customWidth="1"/>
    <col min="6930" max="6930" width="15.140625" style="149" bestFit="1" customWidth="1"/>
    <col min="6931" max="7168" width="9.140625" style="149"/>
    <col min="7169" max="7169" width="11.42578125" style="149" customWidth="1"/>
    <col min="7170" max="7170" width="3.28515625" style="149" customWidth="1"/>
    <col min="7171" max="7171" width="30.42578125" style="149" customWidth="1"/>
    <col min="7172" max="7172" width="17.42578125" style="149" customWidth="1"/>
    <col min="7173" max="7173" width="15.85546875" style="149" customWidth="1"/>
    <col min="7174" max="7174" width="16.140625" style="149" customWidth="1"/>
    <col min="7175" max="7175" width="17.7109375" style="149" bestFit="1" customWidth="1"/>
    <col min="7176" max="7176" width="16.140625" style="149" bestFit="1" customWidth="1"/>
    <col min="7177" max="7177" width="20.85546875" style="149" customWidth="1"/>
    <col min="7178" max="7178" width="5.7109375" style="149" customWidth="1"/>
    <col min="7179" max="7179" width="13.7109375" style="149" bestFit="1" customWidth="1"/>
    <col min="7180" max="7180" width="14.85546875" style="149" customWidth="1"/>
    <col min="7181" max="7181" width="14.42578125" style="149" bestFit="1" customWidth="1"/>
    <col min="7182" max="7182" width="0" style="149" hidden="1" customWidth="1"/>
    <col min="7183" max="7183" width="0.42578125" style="149" customWidth="1"/>
    <col min="7184" max="7184" width="14.140625" style="149" customWidth="1"/>
    <col min="7185" max="7185" width="12.85546875" style="149" bestFit="1" customWidth="1"/>
    <col min="7186" max="7186" width="15.140625" style="149" bestFit="1" customWidth="1"/>
    <col min="7187" max="7424" width="9.140625" style="149"/>
    <col min="7425" max="7425" width="11.42578125" style="149" customWidth="1"/>
    <col min="7426" max="7426" width="3.28515625" style="149" customWidth="1"/>
    <col min="7427" max="7427" width="30.42578125" style="149" customWidth="1"/>
    <col min="7428" max="7428" width="17.42578125" style="149" customWidth="1"/>
    <col min="7429" max="7429" width="15.85546875" style="149" customWidth="1"/>
    <col min="7430" max="7430" width="16.140625" style="149" customWidth="1"/>
    <col min="7431" max="7431" width="17.7109375" style="149" bestFit="1" customWidth="1"/>
    <col min="7432" max="7432" width="16.140625" style="149" bestFit="1" customWidth="1"/>
    <col min="7433" max="7433" width="20.85546875" style="149" customWidth="1"/>
    <col min="7434" max="7434" width="5.7109375" style="149" customWidth="1"/>
    <col min="7435" max="7435" width="13.7109375" style="149" bestFit="1" customWidth="1"/>
    <col min="7436" max="7436" width="14.85546875" style="149" customWidth="1"/>
    <col min="7437" max="7437" width="14.42578125" style="149" bestFit="1" customWidth="1"/>
    <col min="7438" max="7438" width="0" style="149" hidden="1" customWidth="1"/>
    <col min="7439" max="7439" width="0.42578125" style="149" customWidth="1"/>
    <col min="7440" max="7440" width="14.140625" style="149" customWidth="1"/>
    <col min="7441" max="7441" width="12.85546875" style="149" bestFit="1" customWidth="1"/>
    <col min="7442" max="7442" width="15.140625" style="149" bestFit="1" customWidth="1"/>
    <col min="7443" max="7680" width="9.140625" style="149"/>
    <col min="7681" max="7681" width="11.42578125" style="149" customWidth="1"/>
    <col min="7682" max="7682" width="3.28515625" style="149" customWidth="1"/>
    <col min="7683" max="7683" width="30.42578125" style="149" customWidth="1"/>
    <col min="7684" max="7684" width="17.42578125" style="149" customWidth="1"/>
    <col min="7685" max="7685" width="15.85546875" style="149" customWidth="1"/>
    <col min="7686" max="7686" width="16.140625" style="149" customWidth="1"/>
    <col min="7687" max="7687" width="17.7109375" style="149" bestFit="1" customWidth="1"/>
    <col min="7688" max="7688" width="16.140625" style="149" bestFit="1" customWidth="1"/>
    <col min="7689" max="7689" width="20.85546875" style="149" customWidth="1"/>
    <col min="7690" max="7690" width="5.7109375" style="149" customWidth="1"/>
    <col min="7691" max="7691" width="13.7109375" style="149" bestFit="1" customWidth="1"/>
    <col min="7692" max="7692" width="14.85546875" style="149" customWidth="1"/>
    <col min="7693" max="7693" width="14.42578125" style="149" bestFit="1" customWidth="1"/>
    <col min="7694" max="7694" width="0" style="149" hidden="1" customWidth="1"/>
    <col min="7695" max="7695" width="0.42578125" style="149" customWidth="1"/>
    <col min="7696" max="7696" width="14.140625" style="149" customWidth="1"/>
    <col min="7697" max="7697" width="12.85546875" style="149" bestFit="1" customWidth="1"/>
    <col min="7698" max="7698" width="15.140625" style="149" bestFit="1" customWidth="1"/>
    <col min="7699" max="7936" width="9.140625" style="149"/>
    <col min="7937" max="7937" width="11.42578125" style="149" customWidth="1"/>
    <col min="7938" max="7938" width="3.28515625" style="149" customWidth="1"/>
    <col min="7939" max="7939" width="30.42578125" style="149" customWidth="1"/>
    <col min="7940" max="7940" width="17.42578125" style="149" customWidth="1"/>
    <col min="7941" max="7941" width="15.85546875" style="149" customWidth="1"/>
    <col min="7942" max="7942" width="16.140625" style="149" customWidth="1"/>
    <col min="7943" max="7943" width="17.7109375" style="149" bestFit="1" customWidth="1"/>
    <col min="7944" max="7944" width="16.140625" style="149" bestFit="1" customWidth="1"/>
    <col min="7945" max="7945" width="20.85546875" style="149" customWidth="1"/>
    <col min="7946" max="7946" width="5.7109375" style="149" customWidth="1"/>
    <col min="7947" max="7947" width="13.7109375" style="149" bestFit="1" customWidth="1"/>
    <col min="7948" max="7948" width="14.85546875" style="149" customWidth="1"/>
    <col min="7949" max="7949" width="14.42578125" style="149" bestFit="1" customWidth="1"/>
    <col min="7950" max="7950" width="0" style="149" hidden="1" customWidth="1"/>
    <col min="7951" max="7951" width="0.42578125" style="149" customWidth="1"/>
    <col min="7952" max="7952" width="14.140625" style="149" customWidth="1"/>
    <col min="7953" max="7953" width="12.85546875" style="149" bestFit="1" customWidth="1"/>
    <col min="7954" max="7954" width="15.140625" style="149" bestFit="1" customWidth="1"/>
    <col min="7955" max="8192" width="9.140625" style="149"/>
    <col min="8193" max="8193" width="11.42578125" style="149" customWidth="1"/>
    <col min="8194" max="8194" width="3.28515625" style="149" customWidth="1"/>
    <col min="8195" max="8195" width="30.42578125" style="149" customWidth="1"/>
    <col min="8196" max="8196" width="17.42578125" style="149" customWidth="1"/>
    <col min="8197" max="8197" width="15.85546875" style="149" customWidth="1"/>
    <col min="8198" max="8198" width="16.140625" style="149" customWidth="1"/>
    <col min="8199" max="8199" width="17.7109375" style="149" bestFit="1" customWidth="1"/>
    <col min="8200" max="8200" width="16.140625" style="149" bestFit="1" customWidth="1"/>
    <col min="8201" max="8201" width="20.85546875" style="149" customWidth="1"/>
    <col min="8202" max="8202" width="5.7109375" style="149" customWidth="1"/>
    <col min="8203" max="8203" width="13.7109375" style="149" bestFit="1" customWidth="1"/>
    <col min="8204" max="8204" width="14.85546875" style="149" customWidth="1"/>
    <col min="8205" max="8205" width="14.42578125" style="149" bestFit="1" customWidth="1"/>
    <col min="8206" max="8206" width="0" style="149" hidden="1" customWidth="1"/>
    <col min="8207" max="8207" width="0.42578125" style="149" customWidth="1"/>
    <col min="8208" max="8208" width="14.140625" style="149" customWidth="1"/>
    <col min="8209" max="8209" width="12.85546875" style="149" bestFit="1" customWidth="1"/>
    <col min="8210" max="8210" width="15.140625" style="149" bestFit="1" customWidth="1"/>
    <col min="8211" max="8448" width="9.140625" style="149"/>
    <col min="8449" max="8449" width="11.42578125" style="149" customWidth="1"/>
    <col min="8450" max="8450" width="3.28515625" style="149" customWidth="1"/>
    <col min="8451" max="8451" width="30.42578125" style="149" customWidth="1"/>
    <col min="8452" max="8452" width="17.42578125" style="149" customWidth="1"/>
    <col min="8453" max="8453" width="15.85546875" style="149" customWidth="1"/>
    <col min="8454" max="8454" width="16.140625" style="149" customWidth="1"/>
    <col min="8455" max="8455" width="17.7109375" style="149" bestFit="1" customWidth="1"/>
    <col min="8456" max="8456" width="16.140625" style="149" bestFit="1" customWidth="1"/>
    <col min="8457" max="8457" width="20.85546875" style="149" customWidth="1"/>
    <col min="8458" max="8458" width="5.7109375" style="149" customWidth="1"/>
    <col min="8459" max="8459" width="13.7109375" style="149" bestFit="1" customWidth="1"/>
    <col min="8460" max="8460" width="14.85546875" style="149" customWidth="1"/>
    <col min="8461" max="8461" width="14.42578125" style="149" bestFit="1" customWidth="1"/>
    <col min="8462" max="8462" width="0" style="149" hidden="1" customWidth="1"/>
    <col min="8463" max="8463" width="0.42578125" style="149" customWidth="1"/>
    <col min="8464" max="8464" width="14.140625" style="149" customWidth="1"/>
    <col min="8465" max="8465" width="12.85546875" style="149" bestFit="1" customWidth="1"/>
    <col min="8466" max="8466" width="15.140625" style="149" bestFit="1" customWidth="1"/>
    <col min="8467" max="8704" width="9.140625" style="149"/>
    <col min="8705" max="8705" width="11.42578125" style="149" customWidth="1"/>
    <col min="8706" max="8706" width="3.28515625" style="149" customWidth="1"/>
    <col min="8707" max="8707" width="30.42578125" style="149" customWidth="1"/>
    <col min="8708" max="8708" width="17.42578125" style="149" customWidth="1"/>
    <col min="8709" max="8709" width="15.85546875" style="149" customWidth="1"/>
    <col min="8710" max="8710" width="16.140625" style="149" customWidth="1"/>
    <col min="8711" max="8711" width="17.7109375" style="149" bestFit="1" customWidth="1"/>
    <col min="8712" max="8712" width="16.140625" style="149" bestFit="1" customWidth="1"/>
    <col min="8713" max="8713" width="20.85546875" style="149" customWidth="1"/>
    <col min="8714" max="8714" width="5.7109375" style="149" customWidth="1"/>
    <col min="8715" max="8715" width="13.7109375" style="149" bestFit="1" customWidth="1"/>
    <col min="8716" max="8716" width="14.85546875" style="149" customWidth="1"/>
    <col min="8717" max="8717" width="14.42578125" style="149" bestFit="1" customWidth="1"/>
    <col min="8718" max="8718" width="0" style="149" hidden="1" customWidth="1"/>
    <col min="8719" max="8719" width="0.42578125" style="149" customWidth="1"/>
    <col min="8720" max="8720" width="14.140625" style="149" customWidth="1"/>
    <col min="8721" max="8721" width="12.85546875" style="149" bestFit="1" customWidth="1"/>
    <col min="8722" max="8722" width="15.140625" style="149" bestFit="1" customWidth="1"/>
    <col min="8723" max="8960" width="9.140625" style="149"/>
    <col min="8961" max="8961" width="11.42578125" style="149" customWidth="1"/>
    <col min="8962" max="8962" width="3.28515625" style="149" customWidth="1"/>
    <col min="8963" max="8963" width="30.42578125" style="149" customWidth="1"/>
    <col min="8964" max="8964" width="17.42578125" style="149" customWidth="1"/>
    <col min="8965" max="8965" width="15.85546875" style="149" customWidth="1"/>
    <col min="8966" max="8966" width="16.140625" style="149" customWidth="1"/>
    <col min="8967" max="8967" width="17.7109375" style="149" bestFit="1" customWidth="1"/>
    <col min="8968" max="8968" width="16.140625" style="149" bestFit="1" customWidth="1"/>
    <col min="8969" max="8969" width="20.85546875" style="149" customWidth="1"/>
    <col min="8970" max="8970" width="5.7109375" style="149" customWidth="1"/>
    <col min="8971" max="8971" width="13.7109375" style="149" bestFit="1" customWidth="1"/>
    <col min="8972" max="8972" width="14.85546875" style="149" customWidth="1"/>
    <col min="8973" max="8973" width="14.42578125" style="149" bestFit="1" customWidth="1"/>
    <col min="8974" max="8974" width="0" style="149" hidden="1" customWidth="1"/>
    <col min="8975" max="8975" width="0.42578125" style="149" customWidth="1"/>
    <col min="8976" max="8976" width="14.140625" style="149" customWidth="1"/>
    <col min="8977" max="8977" width="12.85546875" style="149" bestFit="1" customWidth="1"/>
    <col min="8978" max="8978" width="15.140625" style="149" bestFit="1" customWidth="1"/>
    <col min="8979" max="9216" width="9.140625" style="149"/>
    <col min="9217" max="9217" width="11.42578125" style="149" customWidth="1"/>
    <col min="9218" max="9218" width="3.28515625" style="149" customWidth="1"/>
    <col min="9219" max="9219" width="30.42578125" style="149" customWidth="1"/>
    <col min="9220" max="9220" width="17.42578125" style="149" customWidth="1"/>
    <col min="9221" max="9221" width="15.85546875" style="149" customWidth="1"/>
    <col min="9222" max="9222" width="16.140625" style="149" customWidth="1"/>
    <col min="9223" max="9223" width="17.7109375" style="149" bestFit="1" customWidth="1"/>
    <col min="9224" max="9224" width="16.140625" style="149" bestFit="1" customWidth="1"/>
    <col min="9225" max="9225" width="20.85546875" style="149" customWidth="1"/>
    <col min="9226" max="9226" width="5.7109375" style="149" customWidth="1"/>
    <col min="9227" max="9227" width="13.7109375" style="149" bestFit="1" customWidth="1"/>
    <col min="9228" max="9228" width="14.85546875" style="149" customWidth="1"/>
    <col min="9229" max="9229" width="14.42578125" style="149" bestFit="1" customWidth="1"/>
    <col min="9230" max="9230" width="0" style="149" hidden="1" customWidth="1"/>
    <col min="9231" max="9231" width="0.42578125" style="149" customWidth="1"/>
    <col min="9232" max="9232" width="14.140625" style="149" customWidth="1"/>
    <col min="9233" max="9233" width="12.85546875" style="149" bestFit="1" customWidth="1"/>
    <col min="9234" max="9234" width="15.140625" style="149" bestFit="1" customWidth="1"/>
    <col min="9235" max="9472" width="9.140625" style="149"/>
    <col min="9473" max="9473" width="11.42578125" style="149" customWidth="1"/>
    <col min="9474" max="9474" width="3.28515625" style="149" customWidth="1"/>
    <col min="9475" max="9475" width="30.42578125" style="149" customWidth="1"/>
    <col min="9476" max="9476" width="17.42578125" style="149" customWidth="1"/>
    <col min="9477" max="9477" width="15.85546875" style="149" customWidth="1"/>
    <col min="9478" max="9478" width="16.140625" style="149" customWidth="1"/>
    <col min="9479" max="9479" width="17.7109375" style="149" bestFit="1" customWidth="1"/>
    <col min="9480" max="9480" width="16.140625" style="149" bestFit="1" customWidth="1"/>
    <col min="9481" max="9481" width="20.85546875" style="149" customWidth="1"/>
    <col min="9482" max="9482" width="5.7109375" style="149" customWidth="1"/>
    <col min="9483" max="9483" width="13.7109375" style="149" bestFit="1" customWidth="1"/>
    <col min="9484" max="9484" width="14.85546875" style="149" customWidth="1"/>
    <col min="9485" max="9485" width="14.42578125" style="149" bestFit="1" customWidth="1"/>
    <col min="9486" max="9486" width="0" style="149" hidden="1" customWidth="1"/>
    <col min="9487" max="9487" width="0.42578125" style="149" customWidth="1"/>
    <col min="9488" max="9488" width="14.140625" style="149" customWidth="1"/>
    <col min="9489" max="9489" width="12.85546875" style="149" bestFit="1" customWidth="1"/>
    <col min="9490" max="9490" width="15.140625" style="149" bestFit="1" customWidth="1"/>
    <col min="9491" max="9728" width="9.140625" style="149"/>
    <col min="9729" max="9729" width="11.42578125" style="149" customWidth="1"/>
    <col min="9730" max="9730" width="3.28515625" style="149" customWidth="1"/>
    <col min="9731" max="9731" width="30.42578125" style="149" customWidth="1"/>
    <col min="9732" max="9732" width="17.42578125" style="149" customWidth="1"/>
    <col min="9733" max="9733" width="15.85546875" style="149" customWidth="1"/>
    <col min="9734" max="9734" width="16.140625" style="149" customWidth="1"/>
    <col min="9735" max="9735" width="17.7109375" style="149" bestFit="1" customWidth="1"/>
    <col min="9736" max="9736" width="16.140625" style="149" bestFit="1" customWidth="1"/>
    <col min="9737" max="9737" width="20.85546875" style="149" customWidth="1"/>
    <col min="9738" max="9738" width="5.7109375" style="149" customWidth="1"/>
    <col min="9739" max="9739" width="13.7109375" style="149" bestFit="1" customWidth="1"/>
    <col min="9740" max="9740" width="14.85546875" style="149" customWidth="1"/>
    <col min="9741" max="9741" width="14.42578125" style="149" bestFit="1" customWidth="1"/>
    <col min="9742" max="9742" width="0" style="149" hidden="1" customWidth="1"/>
    <col min="9743" max="9743" width="0.42578125" style="149" customWidth="1"/>
    <col min="9744" max="9744" width="14.140625" style="149" customWidth="1"/>
    <col min="9745" max="9745" width="12.85546875" style="149" bestFit="1" customWidth="1"/>
    <col min="9746" max="9746" width="15.140625" style="149" bestFit="1" customWidth="1"/>
    <col min="9747" max="9984" width="9.140625" style="149"/>
    <col min="9985" max="9985" width="11.42578125" style="149" customWidth="1"/>
    <col min="9986" max="9986" width="3.28515625" style="149" customWidth="1"/>
    <col min="9987" max="9987" width="30.42578125" style="149" customWidth="1"/>
    <col min="9988" max="9988" width="17.42578125" style="149" customWidth="1"/>
    <col min="9989" max="9989" width="15.85546875" style="149" customWidth="1"/>
    <col min="9990" max="9990" width="16.140625" style="149" customWidth="1"/>
    <col min="9991" max="9991" width="17.7109375" style="149" bestFit="1" customWidth="1"/>
    <col min="9992" max="9992" width="16.140625" style="149" bestFit="1" customWidth="1"/>
    <col min="9993" max="9993" width="20.85546875" style="149" customWidth="1"/>
    <col min="9994" max="9994" width="5.7109375" style="149" customWidth="1"/>
    <col min="9995" max="9995" width="13.7109375" style="149" bestFit="1" customWidth="1"/>
    <col min="9996" max="9996" width="14.85546875" style="149" customWidth="1"/>
    <col min="9997" max="9997" width="14.42578125" style="149" bestFit="1" customWidth="1"/>
    <col min="9998" max="9998" width="0" style="149" hidden="1" customWidth="1"/>
    <col min="9999" max="9999" width="0.42578125" style="149" customWidth="1"/>
    <col min="10000" max="10000" width="14.140625" style="149" customWidth="1"/>
    <col min="10001" max="10001" width="12.85546875" style="149" bestFit="1" customWidth="1"/>
    <col min="10002" max="10002" width="15.140625" style="149" bestFit="1" customWidth="1"/>
    <col min="10003" max="10240" width="9.140625" style="149"/>
    <col min="10241" max="10241" width="11.42578125" style="149" customWidth="1"/>
    <col min="10242" max="10242" width="3.28515625" style="149" customWidth="1"/>
    <col min="10243" max="10243" width="30.42578125" style="149" customWidth="1"/>
    <col min="10244" max="10244" width="17.42578125" style="149" customWidth="1"/>
    <col min="10245" max="10245" width="15.85546875" style="149" customWidth="1"/>
    <col min="10246" max="10246" width="16.140625" style="149" customWidth="1"/>
    <col min="10247" max="10247" width="17.7109375" style="149" bestFit="1" customWidth="1"/>
    <col min="10248" max="10248" width="16.140625" style="149" bestFit="1" customWidth="1"/>
    <col min="10249" max="10249" width="20.85546875" style="149" customWidth="1"/>
    <col min="10250" max="10250" width="5.7109375" style="149" customWidth="1"/>
    <col min="10251" max="10251" width="13.7109375" style="149" bestFit="1" customWidth="1"/>
    <col min="10252" max="10252" width="14.85546875" style="149" customWidth="1"/>
    <col min="10253" max="10253" width="14.42578125" style="149" bestFit="1" customWidth="1"/>
    <col min="10254" max="10254" width="0" style="149" hidden="1" customWidth="1"/>
    <col min="10255" max="10255" width="0.42578125" style="149" customWidth="1"/>
    <col min="10256" max="10256" width="14.140625" style="149" customWidth="1"/>
    <col min="10257" max="10257" width="12.85546875" style="149" bestFit="1" customWidth="1"/>
    <col min="10258" max="10258" width="15.140625" style="149" bestFit="1" customWidth="1"/>
    <col min="10259" max="10496" width="9.140625" style="149"/>
    <col min="10497" max="10497" width="11.42578125" style="149" customWidth="1"/>
    <col min="10498" max="10498" width="3.28515625" style="149" customWidth="1"/>
    <col min="10499" max="10499" width="30.42578125" style="149" customWidth="1"/>
    <col min="10500" max="10500" width="17.42578125" style="149" customWidth="1"/>
    <col min="10501" max="10501" width="15.85546875" style="149" customWidth="1"/>
    <col min="10502" max="10502" width="16.140625" style="149" customWidth="1"/>
    <col min="10503" max="10503" width="17.7109375" style="149" bestFit="1" customWidth="1"/>
    <col min="10504" max="10504" width="16.140625" style="149" bestFit="1" customWidth="1"/>
    <col min="10505" max="10505" width="20.85546875" style="149" customWidth="1"/>
    <col min="10506" max="10506" width="5.7109375" style="149" customWidth="1"/>
    <col min="10507" max="10507" width="13.7109375" style="149" bestFit="1" customWidth="1"/>
    <col min="10508" max="10508" width="14.85546875" style="149" customWidth="1"/>
    <col min="10509" max="10509" width="14.42578125" style="149" bestFit="1" customWidth="1"/>
    <col min="10510" max="10510" width="0" style="149" hidden="1" customWidth="1"/>
    <col min="10511" max="10511" width="0.42578125" style="149" customWidth="1"/>
    <col min="10512" max="10512" width="14.140625" style="149" customWidth="1"/>
    <col min="10513" max="10513" width="12.85546875" style="149" bestFit="1" customWidth="1"/>
    <col min="10514" max="10514" width="15.140625" style="149" bestFit="1" customWidth="1"/>
    <col min="10515" max="10752" width="9.140625" style="149"/>
    <col min="10753" max="10753" width="11.42578125" style="149" customWidth="1"/>
    <col min="10754" max="10754" width="3.28515625" style="149" customWidth="1"/>
    <col min="10755" max="10755" width="30.42578125" style="149" customWidth="1"/>
    <col min="10756" max="10756" width="17.42578125" style="149" customWidth="1"/>
    <col min="10757" max="10757" width="15.85546875" style="149" customWidth="1"/>
    <col min="10758" max="10758" width="16.140625" style="149" customWidth="1"/>
    <col min="10759" max="10759" width="17.7109375" style="149" bestFit="1" customWidth="1"/>
    <col min="10760" max="10760" width="16.140625" style="149" bestFit="1" customWidth="1"/>
    <col min="10761" max="10761" width="20.85546875" style="149" customWidth="1"/>
    <col min="10762" max="10762" width="5.7109375" style="149" customWidth="1"/>
    <col min="10763" max="10763" width="13.7109375" style="149" bestFit="1" customWidth="1"/>
    <col min="10764" max="10764" width="14.85546875" style="149" customWidth="1"/>
    <col min="10765" max="10765" width="14.42578125" style="149" bestFit="1" customWidth="1"/>
    <col min="10766" max="10766" width="0" style="149" hidden="1" customWidth="1"/>
    <col min="10767" max="10767" width="0.42578125" style="149" customWidth="1"/>
    <col min="10768" max="10768" width="14.140625" style="149" customWidth="1"/>
    <col min="10769" max="10769" width="12.85546875" style="149" bestFit="1" customWidth="1"/>
    <col min="10770" max="10770" width="15.140625" style="149" bestFit="1" customWidth="1"/>
    <col min="10771" max="11008" width="9.140625" style="149"/>
    <col min="11009" max="11009" width="11.42578125" style="149" customWidth="1"/>
    <col min="11010" max="11010" width="3.28515625" style="149" customWidth="1"/>
    <col min="11011" max="11011" width="30.42578125" style="149" customWidth="1"/>
    <col min="11012" max="11012" width="17.42578125" style="149" customWidth="1"/>
    <col min="11013" max="11013" width="15.85546875" style="149" customWidth="1"/>
    <col min="11014" max="11014" width="16.140625" style="149" customWidth="1"/>
    <col min="11015" max="11015" width="17.7109375" style="149" bestFit="1" customWidth="1"/>
    <col min="11016" max="11016" width="16.140625" style="149" bestFit="1" customWidth="1"/>
    <col min="11017" max="11017" width="20.85546875" style="149" customWidth="1"/>
    <col min="11018" max="11018" width="5.7109375" style="149" customWidth="1"/>
    <col min="11019" max="11019" width="13.7109375" style="149" bestFit="1" customWidth="1"/>
    <col min="11020" max="11020" width="14.85546875" style="149" customWidth="1"/>
    <col min="11021" max="11021" width="14.42578125" style="149" bestFit="1" customWidth="1"/>
    <col min="11022" max="11022" width="0" style="149" hidden="1" customWidth="1"/>
    <col min="11023" max="11023" width="0.42578125" style="149" customWidth="1"/>
    <col min="11024" max="11024" width="14.140625" style="149" customWidth="1"/>
    <col min="11025" max="11025" width="12.85546875" style="149" bestFit="1" customWidth="1"/>
    <col min="11026" max="11026" width="15.140625" style="149" bestFit="1" customWidth="1"/>
    <col min="11027" max="11264" width="9.140625" style="149"/>
    <col min="11265" max="11265" width="11.42578125" style="149" customWidth="1"/>
    <col min="11266" max="11266" width="3.28515625" style="149" customWidth="1"/>
    <col min="11267" max="11267" width="30.42578125" style="149" customWidth="1"/>
    <col min="11268" max="11268" width="17.42578125" style="149" customWidth="1"/>
    <col min="11269" max="11269" width="15.85546875" style="149" customWidth="1"/>
    <col min="11270" max="11270" width="16.140625" style="149" customWidth="1"/>
    <col min="11271" max="11271" width="17.7109375" style="149" bestFit="1" customWidth="1"/>
    <col min="11272" max="11272" width="16.140625" style="149" bestFit="1" customWidth="1"/>
    <col min="11273" max="11273" width="20.85546875" style="149" customWidth="1"/>
    <col min="11274" max="11274" width="5.7109375" style="149" customWidth="1"/>
    <col min="11275" max="11275" width="13.7109375" style="149" bestFit="1" customWidth="1"/>
    <col min="11276" max="11276" width="14.85546875" style="149" customWidth="1"/>
    <col min="11277" max="11277" width="14.42578125" style="149" bestFit="1" customWidth="1"/>
    <col min="11278" max="11278" width="0" style="149" hidden="1" customWidth="1"/>
    <col min="11279" max="11279" width="0.42578125" style="149" customWidth="1"/>
    <col min="11280" max="11280" width="14.140625" style="149" customWidth="1"/>
    <col min="11281" max="11281" width="12.85546875" style="149" bestFit="1" customWidth="1"/>
    <col min="11282" max="11282" width="15.140625" style="149" bestFit="1" customWidth="1"/>
    <col min="11283" max="11520" width="9.140625" style="149"/>
    <col min="11521" max="11521" width="11.42578125" style="149" customWidth="1"/>
    <col min="11522" max="11522" width="3.28515625" style="149" customWidth="1"/>
    <col min="11523" max="11523" width="30.42578125" style="149" customWidth="1"/>
    <col min="11524" max="11524" width="17.42578125" style="149" customWidth="1"/>
    <col min="11525" max="11525" width="15.85546875" style="149" customWidth="1"/>
    <col min="11526" max="11526" width="16.140625" style="149" customWidth="1"/>
    <col min="11527" max="11527" width="17.7109375" style="149" bestFit="1" customWidth="1"/>
    <col min="11528" max="11528" width="16.140625" style="149" bestFit="1" customWidth="1"/>
    <col min="11529" max="11529" width="20.85546875" style="149" customWidth="1"/>
    <col min="11530" max="11530" width="5.7109375" style="149" customWidth="1"/>
    <col min="11531" max="11531" width="13.7109375" style="149" bestFit="1" customWidth="1"/>
    <col min="11532" max="11532" width="14.85546875" style="149" customWidth="1"/>
    <col min="11533" max="11533" width="14.42578125" style="149" bestFit="1" customWidth="1"/>
    <col min="11534" max="11534" width="0" style="149" hidden="1" customWidth="1"/>
    <col min="11535" max="11535" width="0.42578125" style="149" customWidth="1"/>
    <col min="11536" max="11536" width="14.140625" style="149" customWidth="1"/>
    <col min="11537" max="11537" width="12.85546875" style="149" bestFit="1" customWidth="1"/>
    <col min="11538" max="11538" width="15.140625" style="149" bestFit="1" customWidth="1"/>
    <col min="11539" max="11776" width="9.140625" style="149"/>
    <col min="11777" max="11777" width="11.42578125" style="149" customWidth="1"/>
    <col min="11778" max="11778" width="3.28515625" style="149" customWidth="1"/>
    <col min="11779" max="11779" width="30.42578125" style="149" customWidth="1"/>
    <col min="11780" max="11780" width="17.42578125" style="149" customWidth="1"/>
    <col min="11781" max="11781" width="15.85546875" style="149" customWidth="1"/>
    <col min="11782" max="11782" width="16.140625" style="149" customWidth="1"/>
    <col min="11783" max="11783" width="17.7109375" style="149" bestFit="1" customWidth="1"/>
    <col min="11784" max="11784" width="16.140625" style="149" bestFit="1" customWidth="1"/>
    <col min="11785" max="11785" width="20.85546875" style="149" customWidth="1"/>
    <col min="11786" max="11786" width="5.7109375" style="149" customWidth="1"/>
    <col min="11787" max="11787" width="13.7109375" style="149" bestFit="1" customWidth="1"/>
    <col min="11788" max="11788" width="14.85546875" style="149" customWidth="1"/>
    <col min="11789" max="11789" width="14.42578125" style="149" bestFit="1" customWidth="1"/>
    <col min="11790" max="11790" width="0" style="149" hidden="1" customWidth="1"/>
    <col min="11791" max="11791" width="0.42578125" style="149" customWidth="1"/>
    <col min="11792" max="11792" width="14.140625" style="149" customWidth="1"/>
    <col min="11793" max="11793" width="12.85546875" style="149" bestFit="1" customWidth="1"/>
    <col min="11794" max="11794" width="15.140625" style="149" bestFit="1" customWidth="1"/>
    <col min="11795" max="12032" width="9.140625" style="149"/>
    <col min="12033" max="12033" width="11.42578125" style="149" customWidth="1"/>
    <col min="12034" max="12034" width="3.28515625" style="149" customWidth="1"/>
    <col min="12035" max="12035" width="30.42578125" style="149" customWidth="1"/>
    <col min="12036" max="12036" width="17.42578125" style="149" customWidth="1"/>
    <col min="12037" max="12037" width="15.85546875" style="149" customWidth="1"/>
    <col min="12038" max="12038" width="16.140625" style="149" customWidth="1"/>
    <col min="12039" max="12039" width="17.7109375" style="149" bestFit="1" customWidth="1"/>
    <col min="12040" max="12040" width="16.140625" style="149" bestFit="1" customWidth="1"/>
    <col min="12041" max="12041" width="20.85546875" style="149" customWidth="1"/>
    <col min="12042" max="12042" width="5.7109375" style="149" customWidth="1"/>
    <col min="12043" max="12043" width="13.7109375" style="149" bestFit="1" customWidth="1"/>
    <col min="12044" max="12044" width="14.85546875" style="149" customWidth="1"/>
    <col min="12045" max="12045" width="14.42578125" style="149" bestFit="1" customWidth="1"/>
    <col min="12046" max="12046" width="0" style="149" hidden="1" customWidth="1"/>
    <col min="12047" max="12047" width="0.42578125" style="149" customWidth="1"/>
    <col min="12048" max="12048" width="14.140625" style="149" customWidth="1"/>
    <col min="12049" max="12049" width="12.85546875" style="149" bestFit="1" customWidth="1"/>
    <col min="12050" max="12050" width="15.140625" style="149" bestFit="1" customWidth="1"/>
    <col min="12051" max="12288" width="9.140625" style="149"/>
    <col min="12289" max="12289" width="11.42578125" style="149" customWidth="1"/>
    <col min="12290" max="12290" width="3.28515625" style="149" customWidth="1"/>
    <col min="12291" max="12291" width="30.42578125" style="149" customWidth="1"/>
    <col min="12292" max="12292" width="17.42578125" style="149" customWidth="1"/>
    <col min="12293" max="12293" width="15.85546875" style="149" customWidth="1"/>
    <col min="12294" max="12294" width="16.140625" style="149" customWidth="1"/>
    <col min="12295" max="12295" width="17.7109375" style="149" bestFit="1" customWidth="1"/>
    <col min="12296" max="12296" width="16.140625" style="149" bestFit="1" customWidth="1"/>
    <col min="12297" max="12297" width="20.85546875" style="149" customWidth="1"/>
    <col min="12298" max="12298" width="5.7109375" style="149" customWidth="1"/>
    <col min="12299" max="12299" width="13.7109375" style="149" bestFit="1" customWidth="1"/>
    <col min="12300" max="12300" width="14.85546875" style="149" customWidth="1"/>
    <col min="12301" max="12301" width="14.42578125" style="149" bestFit="1" customWidth="1"/>
    <col min="12302" max="12302" width="0" style="149" hidden="1" customWidth="1"/>
    <col min="12303" max="12303" width="0.42578125" style="149" customWidth="1"/>
    <col min="12304" max="12304" width="14.140625" style="149" customWidth="1"/>
    <col min="12305" max="12305" width="12.85546875" style="149" bestFit="1" customWidth="1"/>
    <col min="12306" max="12306" width="15.140625" style="149" bestFit="1" customWidth="1"/>
    <col min="12307" max="12544" width="9.140625" style="149"/>
    <col min="12545" max="12545" width="11.42578125" style="149" customWidth="1"/>
    <col min="12546" max="12546" width="3.28515625" style="149" customWidth="1"/>
    <col min="12547" max="12547" width="30.42578125" style="149" customWidth="1"/>
    <col min="12548" max="12548" width="17.42578125" style="149" customWidth="1"/>
    <col min="12549" max="12549" width="15.85546875" style="149" customWidth="1"/>
    <col min="12550" max="12550" width="16.140625" style="149" customWidth="1"/>
    <col min="12551" max="12551" width="17.7109375" style="149" bestFit="1" customWidth="1"/>
    <col min="12552" max="12552" width="16.140625" style="149" bestFit="1" customWidth="1"/>
    <col min="12553" max="12553" width="20.85546875" style="149" customWidth="1"/>
    <col min="12554" max="12554" width="5.7109375" style="149" customWidth="1"/>
    <col min="12555" max="12555" width="13.7109375" style="149" bestFit="1" customWidth="1"/>
    <col min="12556" max="12556" width="14.85546875" style="149" customWidth="1"/>
    <col min="12557" max="12557" width="14.42578125" style="149" bestFit="1" customWidth="1"/>
    <col min="12558" max="12558" width="0" style="149" hidden="1" customWidth="1"/>
    <col min="12559" max="12559" width="0.42578125" style="149" customWidth="1"/>
    <col min="12560" max="12560" width="14.140625" style="149" customWidth="1"/>
    <col min="12561" max="12561" width="12.85546875" style="149" bestFit="1" customWidth="1"/>
    <col min="12562" max="12562" width="15.140625" style="149" bestFit="1" customWidth="1"/>
    <col min="12563" max="12800" width="9.140625" style="149"/>
    <col min="12801" max="12801" width="11.42578125" style="149" customWidth="1"/>
    <col min="12802" max="12802" width="3.28515625" style="149" customWidth="1"/>
    <col min="12803" max="12803" width="30.42578125" style="149" customWidth="1"/>
    <col min="12804" max="12804" width="17.42578125" style="149" customWidth="1"/>
    <col min="12805" max="12805" width="15.85546875" style="149" customWidth="1"/>
    <col min="12806" max="12806" width="16.140625" style="149" customWidth="1"/>
    <col min="12807" max="12807" width="17.7109375" style="149" bestFit="1" customWidth="1"/>
    <col min="12808" max="12808" width="16.140625" style="149" bestFit="1" customWidth="1"/>
    <col min="12809" max="12809" width="20.85546875" style="149" customWidth="1"/>
    <col min="12810" max="12810" width="5.7109375" style="149" customWidth="1"/>
    <col min="12811" max="12811" width="13.7109375" style="149" bestFit="1" customWidth="1"/>
    <col min="12812" max="12812" width="14.85546875" style="149" customWidth="1"/>
    <col min="12813" max="12813" width="14.42578125" style="149" bestFit="1" customWidth="1"/>
    <col min="12814" max="12814" width="0" style="149" hidden="1" customWidth="1"/>
    <col min="12815" max="12815" width="0.42578125" style="149" customWidth="1"/>
    <col min="12816" max="12816" width="14.140625" style="149" customWidth="1"/>
    <col min="12817" max="12817" width="12.85546875" style="149" bestFit="1" customWidth="1"/>
    <col min="12818" max="12818" width="15.140625" style="149" bestFit="1" customWidth="1"/>
    <col min="12819" max="13056" width="9.140625" style="149"/>
    <col min="13057" max="13057" width="11.42578125" style="149" customWidth="1"/>
    <col min="13058" max="13058" width="3.28515625" style="149" customWidth="1"/>
    <col min="13059" max="13059" width="30.42578125" style="149" customWidth="1"/>
    <col min="13060" max="13060" width="17.42578125" style="149" customWidth="1"/>
    <col min="13061" max="13061" width="15.85546875" style="149" customWidth="1"/>
    <col min="13062" max="13062" width="16.140625" style="149" customWidth="1"/>
    <col min="13063" max="13063" width="17.7109375" style="149" bestFit="1" customWidth="1"/>
    <col min="13064" max="13064" width="16.140625" style="149" bestFit="1" customWidth="1"/>
    <col min="13065" max="13065" width="20.85546875" style="149" customWidth="1"/>
    <col min="13066" max="13066" width="5.7109375" style="149" customWidth="1"/>
    <col min="13067" max="13067" width="13.7109375" style="149" bestFit="1" customWidth="1"/>
    <col min="13068" max="13068" width="14.85546875" style="149" customWidth="1"/>
    <col min="13069" max="13069" width="14.42578125" style="149" bestFit="1" customWidth="1"/>
    <col min="13070" max="13070" width="0" style="149" hidden="1" customWidth="1"/>
    <col min="13071" max="13071" width="0.42578125" style="149" customWidth="1"/>
    <col min="13072" max="13072" width="14.140625" style="149" customWidth="1"/>
    <col min="13073" max="13073" width="12.85546875" style="149" bestFit="1" customWidth="1"/>
    <col min="13074" max="13074" width="15.140625" style="149" bestFit="1" customWidth="1"/>
    <col min="13075" max="13312" width="9.140625" style="149"/>
    <col min="13313" max="13313" width="11.42578125" style="149" customWidth="1"/>
    <col min="13314" max="13314" width="3.28515625" style="149" customWidth="1"/>
    <col min="13315" max="13315" width="30.42578125" style="149" customWidth="1"/>
    <col min="13316" max="13316" width="17.42578125" style="149" customWidth="1"/>
    <col min="13317" max="13317" width="15.85546875" style="149" customWidth="1"/>
    <col min="13318" max="13318" width="16.140625" style="149" customWidth="1"/>
    <col min="13319" max="13319" width="17.7109375" style="149" bestFit="1" customWidth="1"/>
    <col min="13320" max="13320" width="16.140625" style="149" bestFit="1" customWidth="1"/>
    <col min="13321" max="13321" width="20.85546875" style="149" customWidth="1"/>
    <col min="13322" max="13322" width="5.7109375" style="149" customWidth="1"/>
    <col min="13323" max="13323" width="13.7109375" style="149" bestFit="1" customWidth="1"/>
    <col min="13324" max="13324" width="14.85546875" style="149" customWidth="1"/>
    <col min="13325" max="13325" width="14.42578125" style="149" bestFit="1" customWidth="1"/>
    <col min="13326" max="13326" width="0" style="149" hidden="1" customWidth="1"/>
    <col min="13327" max="13327" width="0.42578125" style="149" customWidth="1"/>
    <col min="13328" max="13328" width="14.140625" style="149" customWidth="1"/>
    <col min="13329" max="13329" width="12.85546875" style="149" bestFit="1" customWidth="1"/>
    <col min="13330" max="13330" width="15.140625" style="149" bestFit="1" customWidth="1"/>
    <col min="13331" max="13568" width="9.140625" style="149"/>
    <col min="13569" max="13569" width="11.42578125" style="149" customWidth="1"/>
    <col min="13570" max="13570" width="3.28515625" style="149" customWidth="1"/>
    <col min="13571" max="13571" width="30.42578125" style="149" customWidth="1"/>
    <col min="13572" max="13572" width="17.42578125" style="149" customWidth="1"/>
    <col min="13573" max="13573" width="15.85546875" style="149" customWidth="1"/>
    <col min="13574" max="13574" width="16.140625" style="149" customWidth="1"/>
    <col min="13575" max="13575" width="17.7109375" style="149" bestFit="1" customWidth="1"/>
    <col min="13576" max="13576" width="16.140625" style="149" bestFit="1" customWidth="1"/>
    <col min="13577" max="13577" width="20.85546875" style="149" customWidth="1"/>
    <col min="13578" max="13578" width="5.7109375" style="149" customWidth="1"/>
    <col min="13579" max="13579" width="13.7109375" style="149" bestFit="1" customWidth="1"/>
    <col min="13580" max="13580" width="14.85546875" style="149" customWidth="1"/>
    <col min="13581" max="13581" width="14.42578125" style="149" bestFit="1" customWidth="1"/>
    <col min="13582" max="13582" width="0" style="149" hidden="1" customWidth="1"/>
    <col min="13583" max="13583" width="0.42578125" style="149" customWidth="1"/>
    <col min="13584" max="13584" width="14.140625" style="149" customWidth="1"/>
    <col min="13585" max="13585" width="12.85546875" style="149" bestFit="1" customWidth="1"/>
    <col min="13586" max="13586" width="15.140625" style="149" bestFit="1" customWidth="1"/>
    <col min="13587" max="13824" width="9.140625" style="149"/>
    <col min="13825" max="13825" width="11.42578125" style="149" customWidth="1"/>
    <col min="13826" max="13826" width="3.28515625" style="149" customWidth="1"/>
    <col min="13827" max="13827" width="30.42578125" style="149" customWidth="1"/>
    <col min="13828" max="13828" width="17.42578125" style="149" customWidth="1"/>
    <col min="13829" max="13829" width="15.85546875" style="149" customWidth="1"/>
    <col min="13830" max="13830" width="16.140625" style="149" customWidth="1"/>
    <col min="13831" max="13831" width="17.7109375" style="149" bestFit="1" customWidth="1"/>
    <col min="13832" max="13832" width="16.140625" style="149" bestFit="1" customWidth="1"/>
    <col min="13833" max="13833" width="20.85546875" style="149" customWidth="1"/>
    <col min="13834" max="13834" width="5.7109375" style="149" customWidth="1"/>
    <col min="13835" max="13835" width="13.7109375" style="149" bestFit="1" customWidth="1"/>
    <col min="13836" max="13836" width="14.85546875" style="149" customWidth="1"/>
    <col min="13837" max="13837" width="14.42578125" style="149" bestFit="1" customWidth="1"/>
    <col min="13838" max="13838" width="0" style="149" hidden="1" customWidth="1"/>
    <col min="13839" max="13839" width="0.42578125" style="149" customWidth="1"/>
    <col min="13840" max="13840" width="14.140625" style="149" customWidth="1"/>
    <col min="13841" max="13841" width="12.85546875" style="149" bestFit="1" customWidth="1"/>
    <col min="13842" max="13842" width="15.140625" style="149" bestFit="1" customWidth="1"/>
    <col min="13843" max="14080" width="9.140625" style="149"/>
    <col min="14081" max="14081" width="11.42578125" style="149" customWidth="1"/>
    <col min="14082" max="14082" width="3.28515625" style="149" customWidth="1"/>
    <col min="14083" max="14083" width="30.42578125" style="149" customWidth="1"/>
    <col min="14084" max="14084" width="17.42578125" style="149" customWidth="1"/>
    <col min="14085" max="14085" width="15.85546875" style="149" customWidth="1"/>
    <col min="14086" max="14086" width="16.140625" style="149" customWidth="1"/>
    <col min="14087" max="14087" width="17.7109375" style="149" bestFit="1" customWidth="1"/>
    <col min="14088" max="14088" width="16.140625" style="149" bestFit="1" customWidth="1"/>
    <col min="14089" max="14089" width="20.85546875" style="149" customWidth="1"/>
    <col min="14090" max="14090" width="5.7109375" style="149" customWidth="1"/>
    <col min="14091" max="14091" width="13.7109375" style="149" bestFit="1" customWidth="1"/>
    <col min="14092" max="14092" width="14.85546875" style="149" customWidth="1"/>
    <col min="14093" max="14093" width="14.42578125" style="149" bestFit="1" customWidth="1"/>
    <col min="14094" max="14094" width="0" style="149" hidden="1" customWidth="1"/>
    <col min="14095" max="14095" width="0.42578125" style="149" customWidth="1"/>
    <col min="14096" max="14096" width="14.140625" style="149" customWidth="1"/>
    <col min="14097" max="14097" width="12.85546875" style="149" bestFit="1" customWidth="1"/>
    <col min="14098" max="14098" width="15.140625" style="149" bestFit="1" customWidth="1"/>
    <col min="14099" max="14336" width="9.140625" style="149"/>
    <col min="14337" max="14337" width="11.42578125" style="149" customWidth="1"/>
    <col min="14338" max="14338" width="3.28515625" style="149" customWidth="1"/>
    <col min="14339" max="14339" width="30.42578125" style="149" customWidth="1"/>
    <col min="14340" max="14340" width="17.42578125" style="149" customWidth="1"/>
    <col min="14341" max="14341" width="15.85546875" style="149" customWidth="1"/>
    <col min="14342" max="14342" width="16.140625" style="149" customWidth="1"/>
    <col min="14343" max="14343" width="17.7109375" style="149" bestFit="1" customWidth="1"/>
    <col min="14344" max="14344" width="16.140625" style="149" bestFit="1" customWidth="1"/>
    <col min="14345" max="14345" width="20.85546875" style="149" customWidth="1"/>
    <col min="14346" max="14346" width="5.7109375" style="149" customWidth="1"/>
    <col min="14347" max="14347" width="13.7109375" style="149" bestFit="1" customWidth="1"/>
    <col min="14348" max="14348" width="14.85546875" style="149" customWidth="1"/>
    <col min="14349" max="14349" width="14.42578125" style="149" bestFit="1" customWidth="1"/>
    <col min="14350" max="14350" width="0" style="149" hidden="1" customWidth="1"/>
    <col min="14351" max="14351" width="0.42578125" style="149" customWidth="1"/>
    <col min="14352" max="14352" width="14.140625" style="149" customWidth="1"/>
    <col min="14353" max="14353" width="12.85546875" style="149" bestFit="1" customWidth="1"/>
    <col min="14354" max="14354" width="15.140625" style="149" bestFit="1" customWidth="1"/>
    <col min="14355" max="14592" width="9.140625" style="149"/>
    <col min="14593" max="14593" width="11.42578125" style="149" customWidth="1"/>
    <col min="14594" max="14594" width="3.28515625" style="149" customWidth="1"/>
    <col min="14595" max="14595" width="30.42578125" style="149" customWidth="1"/>
    <col min="14596" max="14596" width="17.42578125" style="149" customWidth="1"/>
    <col min="14597" max="14597" width="15.85546875" style="149" customWidth="1"/>
    <col min="14598" max="14598" width="16.140625" style="149" customWidth="1"/>
    <col min="14599" max="14599" width="17.7109375" style="149" bestFit="1" customWidth="1"/>
    <col min="14600" max="14600" width="16.140625" style="149" bestFit="1" customWidth="1"/>
    <col min="14601" max="14601" width="20.85546875" style="149" customWidth="1"/>
    <col min="14602" max="14602" width="5.7109375" style="149" customWidth="1"/>
    <col min="14603" max="14603" width="13.7109375" style="149" bestFit="1" customWidth="1"/>
    <col min="14604" max="14604" width="14.85546875" style="149" customWidth="1"/>
    <col min="14605" max="14605" width="14.42578125" style="149" bestFit="1" customWidth="1"/>
    <col min="14606" max="14606" width="0" style="149" hidden="1" customWidth="1"/>
    <col min="14607" max="14607" width="0.42578125" style="149" customWidth="1"/>
    <col min="14608" max="14608" width="14.140625" style="149" customWidth="1"/>
    <col min="14609" max="14609" width="12.85546875" style="149" bestFit="1" customWidth="1"/>
    <col min="14610" max="14610" width="15.140625" style="149" bestFit="1" customWidth="1"/>
    <col min="14611" max="14848" width="9.140625" style="149"/>
    <col min="14849" max="14849" width="11.42578125" style="149" customWidth="1"/>
    <col min="14850" max="14850" width="3.28515625" style="149" customWidth="1"/>
    <col min="14851" max="14851" width="30.42578125" style="149" customWidth="1"/>
    <col min="14852" max="14852" width="17.42578125" style="149" customWidth="1"/>
    <col min="14853" max="14853" width="15.85546875" style="149" customWidth="1"/>
    <col min="14854" max="14854" width="16.140625" style="149" customWidth="1"/>
    <col min="14855" max="14855" width="17.7109375" style="149" bestFit="1" customWidth="1"/>
    <col min="14856" max="14856" width="16.140625" style="149" bestFit="1" customWidth="1"/>
    <col min="14857" max="14857" width="20.85546875" style="149" customWidth="1"/>
    <col min="14858" max="14858" width="5.7109375" style="149" customWidth="1"/>
    <col min="14859" max="14859" width="13.7109375" style="149" bestFit="1" customWidth="1"/>
    <col min="14860" max="14860" width="14.85546875" style="149" customWidth="1"/>
    <col min="14861" max="14861" width="14.42578125" style="149" bestFit="1" customWidth="1"/>
    <col min="14862" max="14862" width="0" style="149" hidden="1" customWidth="1"/>
    <col min="14863" max="14863" width="0.42578125" style="149" customWidth="1"/>
    <col min="14864" max="14864" width="14.140625" style="149" customWidth="1"/>
    <col min="14865" max="14865" width="12.85546875" style="149" bestFit="1" customWidth="1"/>
    <col min="14866" max="14866" width="15.140625" style="149" bestFit="1" customWidth="1"/>
    <col min="14867" max="15104" width="9.140625" style="149"/>
    <col min="15105" max="15105" width="11.42578125" style="149" customWidth="1"/>
    <col min="15106" max="15106" width="3.28515625" style="149" customWidth="1"/>
    <col min="15107" max="15107" width="30.42578125" style="149" customWidth="1"/>
    <col min="15108" max="15108" width="17.42578125" style="149" customWidth="1"/>
    <col min="15109" max="15109" width="15.85546875" style="149" customWidth="1"/>
    <col min="15110" max="15110" width="16.140625" style="149" customWidth="1"/>
    <col min="15111" max="15111" width="17.7109375" style="149" bestFit="1" customWidth="1"/>
    <col min="15112" max="15112" width="16.140625" style="149" bestFit="1" customWidth="1"/>
    <col min="15113" max="15113" width="20.85546875" style="149" customWidth="1"/>
    <col min="15114" max="15114" width="5.7109375" style="149" customWidth="1"/>
    <col min="15115" max="15115" width="13.7109375" style="149" bestFit="1" customWidth="1"/>
    <col min="15116" max="15116" width="14.85546875" style="149" customWidth="1"/>
    <col min="15117" max="15117" width="14.42578125" style="149" bestFit="1" customWidth="1"/>
    <col min="15118" max="15118" width="0" style="149" hidden="1" customWidth="1"/>
    <col min="15119" max="15119" width="0.42578125" style="149" customWidth="1"/>
    <col min="15120" max="15120" width="14.140625" style="149" customWidth="1"/>
    <col min="15121" max="15121" width="12.85546875" style="149" bestFit="1" customWidth="1"/>
    <col min="15122" max="15122" width="15.140625" style="149" bestFit="1" customWidth="1"/>
    <col min="15123" max="15360" width="9.140625" style="149"/>
    <col min="15361" max="15361" width="11.42578125" style="149" customWidth="1"/>
    <col min="15362" max="15362" width="3.28515625" style="149" customWidth="1"/>
    <col min="15363" max="15363" width="30.42578125" style="149" customWidth="1"/>
    <col min="15364" max="15364" width="17.42578125" style="149" customWidth="1"/>
    <col min="15365" max="15365" width="15.85546875" style="149" customWidth="1"/>
    <col min="15366" max="15366" width="16.140625" style="149" customWidth="1"/>
    <col min="15367" max="15367" width="17.7109375" style="149" bestFit="1" customWidth="1"/>
    <col min="15368" max="15368" width="16.140625" style="149" bestFit="1" customWidth="1"/>
    <col min="15369" max="15369" width="20.85546875" style="149" customWidth="1"/>
    <col min="15370" max="15370" width="5.7109375" style="149" customWidth="1"/>
    <col min="15371" max="15371" width="13.7109375" style="149" bestFit="1" customWidth="1"/>
    <col min="15372" max="15372" width="14.85546875" style="149" customWidth="1"/>
    <col min="15373" max="15373" width="14.42578125" style="149" bestFit="1" customWidth="1"/>
    <col min="15374" max="15374" width="0" style="149" hidden="1" customWidth="1"/>
    <col min="15375" max="15375" width="0.42578125" style="149" customWidth="1"/>
    <col min="15376" max="15376" width="14.140625" style="149" customWidth="1"/>
    <col min="15377" max="15377" width="12.85546875" style="149" bestFit="1" customWidth="1"/>
    <col min="15378" max="15378" width="15.140625" style="149" bestFit="1" customWidth="1"/>
    <col min="15379" max="15616" width="9.140625" style="149"/>
    <col min="15617" max="15617" width="11.42578125" style="149" customWidth="1"/>
    <col min="15618" max="15618" width="3.28515625" style="149" customWidth="1"/>
    <col min="15619" max="15619" width="30.42578125" style="149" customWidth="1"/>
    <col min="15620" max="15620" width="17.42578125" style="149" customWidth="1"/>
    <col min="15621" max="15621" width="15.85546875" style="149" customWidth="1"/>
    <col min="15622" max="15622" width="16.140625" style="149" customWidth="1"/>
    <col min="15623" max="15623" width="17.7109375" style="149" bestFit="1" customWidth="1"/>
    <col min="15624" max="15624" width="16.140625" style="149" bestFit="1" customWidth="1"/>
    <col min="15625" max="15625" width="20.85546875" style="149" customWidth="1"/>
    <col min="15626" max="15626" width="5.7109375" style="149" customWidth="1"/>
    <col min="15627" max="15627" width="13.7109375" style="149" bestFit="1" customWidth="1"/>
    <col min="15628" max="15628" width="14.85546875" style="149" customWidth="1"/>
    <col min="15629" max="15629" width="14.42578125" style="149" bestFit="1" customWidth="1"/>
    <col min="15630" max="15630" width="0" style="149" hidden="1" customWidth="1"/>
    <col min="15631" max="15631" width="0.42578125" style="149" customWidth="1"/>
    <col min="15632" max="15632" width="14.140625" style="149" customWidth="1"/>
    <col min="15633" max="15633" width="12.85546875" style="149" bestFit="1" customWidth="1"/>
    <col min="15634" max="15634" width="15.140625" style="149" bestFit="1" customWidth="1"/>
    <col min="15635" max="15872" width="9.140625" style="149"/>
    <col min="15873" max="15873" width="11.42578125" style="149" customWidth="1"/>
    <col min="15874" max="15874" width="3.28515625" style="149" customWidth="1"/>
    <col min="15875" max="15875" width="30.42578125" style="149" customWidth="1"/>
    <col min="15876" max="15876" width="17.42578125" style="149" customWidth="1"/>
    <col min="15877" max="15877" width="15.85546875" style="149" customWidth="1"/>
    <col min="15878" max="15878" width="16.140625" style="149" customWidth="1"/>
    <col min="15879" max="15879" width="17.7109375" style="149" bestFit="1" customWidth="1"/>
    <col min="15880" max="15880" width="16.140625" style="149" bestFit="1" customWidth="1"/>
    <col min="15881" max="15881" width="20.85546875" style="149" customWidth="1"/>
    <col min="15882" max="15882" width="5.7109375" style="149" customWidth="1"/>
    <col min="15883" max="15883" width="13.7109375" style="149" bestFit="1" customWidth="1"/>
    <col min="15884" max="15884" width="14.85546875" style="149" customWidth="1"/>
    <col min="15885" max="15885" width="14.42578125" style="149" bestFit="1" customWidth="1"/>
    <col min="15886" max="15886" width="0" style="149" hidden="1" customWidth="1"/>
    <col min="15887" max="15887" width="0.42578125" style="149" customWidth="1"/>
    <col min="15888" max="15888" width="14.140625" style="149" customWidth="1"/>
    <col min="15889" max="15889" width="12.85546875" style="149" bestFit="1" customWidth="1"/>
    <col min="15890" max="15890" width="15.140625" style="149" bestFit="1" customWidth="1"/>
    <col min="15891" max="16128" width="9.140625" style="149"/>
    <col min="16129" max="16129" width="11.42578125" style="149" customWidth="1"/>
    <col min="16130" max="16130" width="3.28515625" style="149" customWidth="1"/>
    <col min="16131" max="16131" width="30.42578125" style="149" customWidth="1"/>
    <col min="16132" max="16132" width="17.42578125" style="149" customWidth="1"/>
    <col min="16133" max="16133" width="15.85546875" style="149" customWidth="1"/>
    <col min="16134" max="16134" width="16.140625" style="149" customWidth="1"/>
    <col min="16135" max="16135" width="17.7109375" style="149" bestFit="1" customWidth="1"/>
    <col min="16136" max="16136" width="16.140625" style="149" bestFit="1" customWidth="1"/>
    <col min="16137" max="16137" width="20.85546875" style="149" customWidth="1"/>
    <col min="16138" max="16138" width="5.7109375" style="149" customWidth="1"/>
    <col min="16139" max="16139" width="13.7109375" style="149" bestFit="1" customWidth="1"/>
    <col min="16140" max="16140" width="14.85546875" style="149" customWidth="1"/>
    <col min="16141" max="16141" width="14.42578125" style="149" bestFit="1" customWidth="1"/>
    <col min="16142" max="16142" width="0" style="149" hidden="1" customWidth="1"/>
    <col min="16143" max="16143" width="0.42578125" style="149" customWidth="1"/>
    <col min="16144" max="16144" width="14.140625" style="149" customWidth="1"/>
    <col min="16145" max="16145" width="12.85546875" style="149" bestFit="1" customWidth="1"/>
    <col min="16146" max="16146" width="15.140625" style="149" bestFit="1" customWidth="1"/>
    <col min="16147" max="16384" width="9.140625" style="149"/>
  </cols>
  <sheetData>
    <row r="1" spans="2:17" s="138" customFormat="1" x14ac:dyDescent="0.2"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40"/>
      <c r="N1" s="140"/>
      <c r="O1" s="140"/>
      <c r="P1" s="140"/>
      <c r="Q1" s="141"/>
    </row>
    <row r="2" spans="2:17" s="138" customFormat="1" x14ac:dyDescent="0.2">
      <c r="C2" s="142"/>
      <c r="D2" s="142"/>
      <c r="E2" s="142"/>
      <c r="F2" s="142"/>
      <c r="G2" s="142"/>
      <c r="H2" s="142"/>
      <c r="I2" s="142"/>
      <c r="J2" s="142"/>
      <c r="K2" s="142"/>
      <c r="L2" s="143"/>
      <c r="M2" s="143"/>
      <c r="N2" s="143"/>
      <c r="O2" s="143"/>
      <c r="P2" s="143"/>
      <c r="Q2" s="141"/>
    </row>
    <row r="3" spans="2:17" s="138" customFormat="1" x14ac:dyDescent="0.2">
      <c r="C3" s="142"/>
      <c r="D3" s="142"/>
      <c r="E3" s="142"/>
      <c r="F3" s="142"/>
      <c r="G3" s="142"/>
      <c r="H3" s="142"/>
      <c r="I3" s="142"/>
      <c r="J3" s="142"/>
      <c r="K3" s="142"/>
      <c r="L3" s="143"/>
      <c r="M3" s="143"/>
      <c r="N3" s="143"/>
      <c r="O3" s="143"/>
      <c r="P3" s="143"/>
      <c r="Q3" s="141"/>
    </row>
    <row r="4" spans="2:17" s="138" customFormat="1" x14ac:dyDescent="0.2">
      <c r="C4" s="142"/>
      <c r="D4" s="142"/>
      <c r="E4" s="142"/>
      <c r="F4" s="142"/>
      <c r="G4" s="142"/>
      <c r="H4" s="142"/>
      <c r="I4" s="142"/>
      <c r="J4" s="142"/>
      <c r="K4" s="142"/>
      <c r="L4" s="143"/>
      <c r="M4" s="143"/>
      <c r="N4" s="143"/>
      <c r="O4" s="143"/>
      <c r="P4" s="143"/>
      <c r="Q4" s="141"/>
    </row>
    <row r="5" spans="2:17" s="138" customFormat="1" ht="15.75" x14ac:dyDescent="0.25">
      <c r="B5" s="144" t="str">
        <f>+[2]FLUJO!A5</f>
        <v>CONSEJO NACIONAL PARA LA NIÑEZ Y LA ADOLESCENCIA</v>
      </c>
      <c r="C5" s="144"/>
      <c r="D5" s="144"/>
      <c r="E5" s="144"/>
      <c r="F5" s="144"/>
      <c r="G5" s="144"/>
      <c r="H5" s="144"/>
      <c r="I5" s="144"/>
      <c r="J5" s="145"/>
      <c r="K5" s="145"/>
      <c r="L5" s="146"/>
      <c r="M5" s="146"/>
      <c r="N5" s="146"/>
      <c r="O5" s="146"/>
      <c r="P5" s="146"/>
      <c r="Q5" s="141"/>
    </row>
    <row r="6" spans="2:17" s="138" customFormat="1" ht="15.75" x14ac:dyDescent="0.25">
      <c r="B6" s="144" t="s">
        <v>45</v>
      </c>
      <c r="C6" s="144"/>
      <c r="D6" s="144"/>
      <c r="E6" s="144"/>
      <c r="F6" s="144"/>
      <c r="G6" s="144"/>
      <c r="H6" s="144"/>
      <c r="I6" s="144"/>
      <c r="J6" s="145"/>
      <c r="K6" s="145"/>
      <c r="L6" s="146"/>
      <c r="M6" s="146"/>
      <c r="N6" s="146"/>
      <c r="O6" s="146"/>
      <c r="P6" s="146"/>
      <c r="Q6" s="141"/>
    </row>
    <row r="7" spans="2:17" s="147" customFormat="1" ht="15.75" x14ac:dyDescent="0.25">
      <c r="B7" s="144" t="s">
        <v>2</v>
      </c>
      <c r="C7" s="144"/>
      <c r="D7" s="144"/>
      <c r="E7" s="144"/>
      <c r="F7" s="144"/>
      <c r="G7" s="144"/>
      <c r="H7" s="144"/>
      <c r="I7" s="144"/>
      <c r="J7" s="145"/>
      <c r="K7" s="145"/>
      <c r="L7" s="146"/>
      <c r="M7" s="146"/>
      <c r="N7" s="146"/>
      <c r="O7" s="146"/>
      <c r="P7" s="146"/>
      <c r="Q7" s="148"/>
    </row>
    <row r="8" spans="2:17" s="138" customFormat="1" ht="15.75" x14ac:dyDescent="0.25">
      <c r="B8" s="144" t="s">
        <v>3</v>
      </c>
      <c r="C8" s="144"/>
      <c r="D8" s="144"/>
      <c r="E8" s="144"/>
      <c r="F8" s="144"/>
      <c r="G8" s="144"/>
      <c r="H8" s="144"/>
      <c r="I8" s="144"/>
      <c r="J8" s="145"/>
      <c r="K8" s="145"/>
      <c r="L8" s="146"/>
      <c r="M8" s="146"/>
      <c r="N8" s="146"/>
      <c r="O8" s="146"/>
      <c r="P8" s="146"/>
      <c r="Q8" s="141"/>
    </row>
    <row r="9" spans="2:17" ht="13.5" thickBot="1" x14ac:dyDescent="0.25">
      <c r="C9" s="150"/>
      <c r="D9" s="150"/>
      <c r="E9" s="150"/>
      <c r="F9" s="150"/>
      <c r="G9" s="150"/>
      <c r="H9" s="150"/>
      <c r="I9" s="150"/>
      <c r="J9" s="150"/>
      <c r="K9" s="150"/>
      <c r="L9" s="151"/>
      <c r="M9" s="151"/>
      <c r="N9" s="151"/>
      <c r="O9" s="151"/>
      <c r="P9" s="151"/>
    </row>
    <row r="10" spans="2:17" customFormat="1" ht="47.25" x14ac:dyDescent="0.25">
      <c r="C10" s="153"/>
      <c r="D10" s="154" t="s">
        <v>46</v>
      </c>
      <c r="E10" s="155" t="s">
        <v>47</v>
      </c>
      <c r="F10" s="154" t="s">
        <v>48</v>
      </c>
      <c r="G10" s="155" t="s">
        <v>49</v>
      </c>
      <c r="H10" s="155" t="s">
        <v>50</v>
      </c>
      <c r="I10" s="156" t="s">
        <v>51</v>
      </c>
      <c r="L10" s="157"/>
      <c r="M10" s="157"/>
      <c r="N10" s="157"/>
      <c r="O10" s="157"/>
      <c r="P10" s="157"/>
      <c r="Q10" s="73"/>
    </row>
    <row r="11" spans="2:17" customFormat="1" ht="15.75" x14ac:dyDescent="0.25">
      <c r="C11" s="158" t="s">
        <v>52</v>
      </c>
      <c r="D11" s="159">
        <v>66197298.469999999</v>
      </c>
      <c r="E11" s="160"/>
      <c r="F11" s="160"/>
      <c r="G11" s="161">
        <v>411326786.27999997</v>
      </c>
      <c r="H11" s="161"/>
      <c r="I11" s="162">
        <f>+D11+G11</f>
        <v>477524084.75</v>
      </c>
      <c r="L11" s="157"/>
      <c r="M11" s="157"/>
      <c r="N11" s="157"/>
      <c r="O11" s="157"/>
      <c r="P11" s="157"/>
      <c r="Q11" s="73"/>
    </row>
    <row r="12" spans="2:17" customFormat="1" ht="15.75" hidden="1" x14ac:dyDescent="0.25">
      <c r="C12" s="163" t="s">
        <v>53</v>
      </c>
      <c r="D12" s="164"/>
      <c r="E12" s="160"/>
      <c r="F12" s="165"/>
      <c r="G12" s="165"/>
      <c r="H12" s="165"/>
      <c r="I12" s="166"/>
      <c r="L12" s="157"/>
      <c r="M12" s="157"/>
      <c r="N12" s="157"/>
      <c r="O12" s="157"/>
      <c r="P12" s="157"/>
      <c r="Q12" s="73"/>
    </row>
    <row r="13" spans="2:17" customFormat="1" ht="31.5" hidden="1" x14ac:dyDescent="0.25">
      <c r="C13" s="163" t="s">
        <v>54</v>
      </c>
      <c r="D13" s="164"/>
      <c r="E13" s="164"/>
      <c r="F13" s="165"/>
      <c r="G13" s="167"/>
      <c r="H13" s="167"/>
      <c r="I13" s="162"/>
      <c r="L13" s="157"/>
      <c r="M13" s="157"/>
      <c r="N13" s="157"/>
      <c r="O13" s="157"/>
      <c r="P13" s="157"/>
      <c r="Q13" s="73"/>
    </row>
    <row r="14" spans="2:17" customFormat="1" ht="15.75" hidden="1" x14ac:dyDescent="0.25">
      <c r="C14" s="168" t="s">
        <v>55</v>
      </c>
      <c r="D14" s="164"/>
      <c r="E14" s="164"/>
      <c r="F14" s="165"/>
      <c r="G14" s="169">
        <v>0</v>
      </c>
      <c r="H14" s="169"/>
      <c r="I14" s="162">
        <f>+G14</f>
        <v>0</v>
      </c>
      <c r="L14" s="157"/>
      <c r="M14" s="157"/>
      <c r="N14" s="157"/>
      <c r="O14" s="157"/>
      <c r="P14" s="157"/>
      <c r="Q14" s="73"/>
    </row>
    <row r="15" spans="2:17" customFormat="1" ht="15.75" x14ac:dyDescent="0.25">
      <c r="C15" s="168" t="s">
        <v>56</v>
      </c>
      <c r="D15" s="170"/>
      <c r="E15" s="170"/>
      <c r="F15" s="170"/>
      <c r="G15" s="171">
        <f>+'[1]ESTADO DE RENDIMIENTO'!G28</f>
        <v>274040233.32000005</v>
      </c>
      <c r="H15" s="149"/>
      <c r="I15" s="172">
        <f>+G15</f>
        <v>274040233.32000005</v>
      </c>
      <c r="L15" s="157"/>
      <c r="M15" s="157"/>
      <c r="N15" s="157"/>
      <c r="O15" s="157"/>
      <c r="P15" s="157"/>
      <c r="Q15" s="73"/>
    </row>
    <row r="16" spans="2:17" customFormat="1" ht="15.75" x14ac:dyDescent="0.25">
      <c r="C16" s="158" t="s">
        <v>57</v>
      </c>
      <c r="D16" s="173">
        <f>SUM(D11:D15)</f>
        <v>66197298.469999999</v>
      </c>
      <c r="E16" s="174"/>
      <c r="F16" s="174"/>
      <c r="G16" s="173">
        <f>SUM(G11:G15)</f>
        <v>685367019.60000002</v>
      </c>
      <c r="H16" s="175">
        <f>SUM(H11:H15)</f>
        <v>0</v>
      </c>
      <c r="I16" s="176">
        <f>SUM(I11:I15)</f>
        <v>751564318.07000005</v>
      </c>
      <c r="L16" s="157"/>
      <c r="M16" s="157"/>
      <c r="N16" s="157"/>
      <c r="O16" s="157"/>
      <c r="P16" s="157"/>
      <c r="Q16" s="73"/>
    </row>
    <row r="17" spans="2:18" customFormat="1" ht="15.75" x14ac:dyDescent="0.25">
      <c r="C17" s="158"/>
      <c r="D17" s="159"/>
      <c r="E17" s="160"/>
      <c r="F17" s="160"/>
      <c r="G17" s="177"/>
      <c r="H17" s="177"/>
      <c r="I17" s="178">
        <f>SUM(D17:G17)</f>
        <v>0</v>
      </c>
      <c r="K17" s="179"/>
      <c r="L17" s="157"/>
      <c r="M17" s="157"/>
      <c r="N17" s="157"/>
      <c r="O17" s="157"/>
      <c r="P17" s="157"/>
      <c r="Q17" s="73"/>
    </row>
    <row r="18" spans="2:18" customFormat="1" ht="15.75" hidden="1" x14ac:dyDescent="0.25">
      <c r="C18" s="168" t="s">
        <v>53</v>
      </c>
      <c r="D18" s="180"/>
      <c r="E18" s="180"/>
      <c r="F18" s="160"/>
      <c r="G18" s="160"/>
      <c r="H18" s="160"/>
      <c r="I18" s="178">
        <f>SUM(E18:G18)</f>
        <v>0</v>
      </c>
      <c r="K18" s="179"/>
      <c r="L18" s="157"/>
      <c r="M18" s="157"/>
      <c r="N18" s="157"/>
      <c r="O18" s="157"/>
      <c r="P18" s="157"/>
      <c r="Q18" s="73"/>
    </row>
    <row r="19" spans="2:18" customFormat="1" ht="31.5" hidden="1" x14ac:dyDescent="0.25">
      <c r="C19" s="168" t="s">
        <v>54</v>
      </c>
      <c r="D19" s="160"/>
      <c r="E19" s="160"/>
      <c r="F19" s="160"/>
      <c r="G19" s="160"/>
      <c r="H19" s="160"/>
      <c r="I19" s="178">
        <f>SUM(D19:G19)</f>
        <v>0</v>
      </c>
      <c r="L19" s="181"/>
      <c r="M19" s="157"/>
      <c r="N19" s="157"/>
      <c r="O19" s="157"/>
      <c r="P19" s="157"/>
      <c r="Q19" s="73"/>
    </row>
    <row r="20" spans="2:18" customFormat="1" ht="31.5" hidden="1" x14ac:dyDescent="0.25">
      <c r="C20" s="168" t="s">
        <v>58</v>
      </c>
      <c r="D20" s="160"/>
      <c r="E20" s="160"/>
      <c r="F20" s="160"/>
      <c r="G20" s="182"/>
      <c r="H20" s="182"/>
      <c r="I20" s="178">
        <f>SUM(D20:G20)</f>
        <v>0</v>
      </c>
      <c r="L20" s="157"/>
      <c r="M20" s="157"/>
      <c r="N20" s="157"/>
      <c r="O20" s="157"/>
      <c r="P20" s="157"/>
      <c r="Q20" s="73"/>
    </row>
    <row r="21" spans="2:18" customFormat="1" ht="15.75" x14ac:dyDescent="0.25">
      <c r="C21" s="168" t="s">
        <v>59</v>
      </c>
      <c r="D21" s="169">
        <v>-16948743.489999998</v>
      </c>
      <c r="E21" s="160"/>
      <c r="F21" s="160" t="s">
        <v>60</v>
      </c>
      <c r="G21" s="169">
        <v>-242023042.023</v>
      </c>
      <c r="H21" s="169"/>
      <c r="I21" s="178">
        <f>SUM(D21:H21)</f>
        <v>-258971785.51300001</v>
      </c>
      <c r="L21" s="181"/>
      <c r="M21" s="157"/>
      <c r="N21" s="157"/>
      <c r="O21" s="157"/>
      <c r="P21" s="157"/>
      <c r="Q21" s="73"/>
    </row>
    <row r="22" spans="2:18" customFormat="1" ht="15.75" x14ac:dyDescent="0.25">
      <c r="C22" s="168" t="s">
        <v>56</v>
      </c>
      <c r="D22" s="183"/>
      <c r="E22" s="184"/>
      <c r="F22" s="170"/>
      <c r="G22" s="185"/>
      <c r="H22" s="186">
        <f>+'[1]ESTADO DE RENDIMIENTO'!E28</f>
        <v>536278747.14999318</v>
      </c>
      <c r="I22" s="172">
        <f>SUM(D22:H22)</f>
        <v>536278747.14999318</v>
      </c>
      <c r="L22" s="181"/>
      <c r="M22" s="181"/>
      <c r="N22" s="157"/>
      <c r="O22" s="157"/>
      <c r="P22" s="157"/>
      <c r="Q22" s="73"/>
    </row>
    <row r="23" spans="2:18" customFormat="1" ht="16.5" thickBot="1" x14ac:dyDescent="0.3">
      <c r="C23" s="158" t="s">
        <v>61</v>
      </c>
      <c r="D23" s="187">
        <f>SUM(D16:D22)</f>
        <v>49248554.980000004</v>
      </c>
      <c r="E23" s="188">
        <f>SUM(E17:E22)</f>
        <v>0</v>
      </c>
      <c r="F23" s="188">
        <f>SUM(F17:F22)</f>
        <v>0</v>
      </c>
      <c r="G23" s="187">
        <f>SUM(G16:G22)</f>
        <v>443343977.57700002</v>
      </c>
      <c r="H23" s="187">
        <f>SUM(H16:H22)</f>
        <v>536278747.14999318</v>
      </c>
      <c r="I23" s="189">
        <f>SUM(D23:H23)</f>
        <v>1028871279.7069932</v>
      </c>
      <c r="J23" s="190"/>
      <c r="L23" s="191"/>
      <c r="M23" s="157"/>
      <c r="N23" s="157"/>
      <c r="O23" s="157"/>
      <c r="P23" s="157"/>
      <c r="Q23" s="73"/>
    </row>
    <row r="24" spans="2:18" customFormat="1" ht="17.25" thickTop="1" thickBot="1" x14ac:dyDescent="0.3">
      <c r="C24" s="192"/>
      <c r="D24" s="193"/>
      <c r="E24" s="193"/>
      <c r="F24" s="193"/>
      <c r="G24" s="193"/>
      <c r="H24" s="193"/>
      <c r="I24" s="194"/>
      <c r="L24" s="181"/>
      <c r="M24" s="195"/>
      <c r="N24" s="157"/>
      <c r="O24" s="157"/>
      <c r="P24" s="157"/>
      <c r="Q24" s="73"/>
    </row>
    <row r="25" spans="2:18" s="73" customFormat="1" ht="15" x14ac:dyDescent="0.25">
      <c r="C25" s="196" t="s">
        <v>62</v>
      </c>
      <c r="G25" s="197"/>
      <c r="H25" s="197"/>
      <c r="I25" s="197"/>
      <c r="L25" s="198"/>
      <c r="M25" s="157"/>
      <c r="N25" s="157"/>
      <c r="O25" s="157"/>
      <c r="P25" s="157"/>
    </row>
    <row r="26" spans="2:18" ht="15" x14ac:dyDescent="0.2">
      <c r="C26" s="150"/>
      <c r="D26" s="150"/>
      <c r="E26" s="150"/>
      <c r="F26" s="150"/>
      <c r="G26" s="199"/>
      <c r="H26" s="199"/>
      <c r="I26" s="150"/>
      <c r="J26" s="150"/>
      <c r="K26" s="150"/>
      <c r="L26" s="195"/>
      <c r="M26" s="151"/>
      <c r="N26" s="151"/>
      <c r="O26" s="151"/>
      <c r="P26" s="151"/>
    </row>
    <row r="27" spans="2:18" x14ac:dyDescent="0.2">
      <c r="C27" s="150"/>
      <c r="D27" s="150"/>
      <c r="E27" s="150"/>
      <c r="F27" s="150"/>
      <c r="G27" s="150"/>
      <c r="H27" s="150"/>
      <c r="I27" s="150"/>
      <c r="J27" s="150"/>
      <c r="K27" s="150"/>
      <c r="L27" s="151"/>
      <c r="M27" s="200"/>
      <c r="N27" s="151"/>
      <c r="O27" s="151"/>
      <c r="P27" s="151"/>
    </row>
    <row r="28" spans="2:18" x14ac:dyDescent="0.2">
      <c r="C28" s="150"/>
      <c r="D28" s="150"/>
      <c r="E28" s="150"/>
      <c r="F28" s="150"/>
      <c r="G28" s="150"/>
      <c r="H28" s="150"/>
      <c r="I28" s="150"/>
      <c r="J28" s="150"/>
      <c r="K28" s="150"/>
      <c r="L28" s="151"/>
      <c r="M28" s="151"/>
      <c r="N28" s="151"/>
      <c r="O28" s="151"/>
      <c r="P28" s="151"/>
    </row>
    <row r="29" spans="2:18" x14ac:dyDescent="0.2">
      <c r="C29" s="150"/>
      <c r="D29" s="150"/>
      <c r="E29" s="150"/>
      <c r="F29" s="150"/>
      <c r="G29" s="150"/>
      <c r="H29" s="150"/>
      <c r="I29" s="150"/>
      <c r="J29" s="150"/>
      <c r="K29" s="150"/>
      <c r="L29" s="151"/>
      <c r="M29" s="151"/>
      <c r="N29" s="151"/>
      <c r="O29" s="151"/>
      <c r="P29" s="151"/>
      <c r="Q29" s="201"/>
      <c r="R29" s="202"/>
    </row>
    <row r="30" spans="2:18" ht="15" x14ac:dyDescent="0.25">
      <c r="B30" s="138"/>
      <c r="C30" s="203"/>
      <c r="D30" s="204"/>
      <c r="E30" s="205"/>
      <c r="F30" s="204"/>
      <c r="G30" s="206"/>
      <c r="H30" s="206"/>
      <c r="I30" s="204"/>
      <c r="J30" s="205"/>
      <c r="K30" s="205"/>
      <c r="L30" s="207"/>
      <c r="M30" s="181"/>
      <c r="N30" s="208"/>
      <c r="O30" s="208"/>
      <c r="Q30"/>
    </row>
    <row r="31" spans="2:18" ht="15" x14ac:dyDescent="0.25">
      <c r="B31" s="138"/>
      <c r="C31" s="210"/>
      <c r="D31" s="206"/>
      <c r="E31" s="206"/>
      <c r="F31" s="206"/>
      <c r="I31" s="206"/>
      <c r="J31" s="206"/>
      <c r="K31" s="206"/>
      <c r="L31" s="191"/>
      <c r="M31" s="211"/>
      <c r="N31" s="211"/>
      <c r="O31" s="211"/>
      <c r="Q31"/>
    </row>
    <row r="32" spans="2:18" s="138" customFormat="1" ht="15" x14ac:dyDescent="0.25">
      <c r="C32" s="212"/>
      <c r="D32" s="212"/>
      <c r="E32" s="213"/>
      <c r="F32" s="213"/>
      <c r="G32" s="213"/>
      <c r="H32" s="213"/>
      <c r="I32" s="213"/>
      <c r="J32" s="213"/>
      <c r="K32" s="213"/>
      <c r="L32" s="214"/>
      <c r="M32" s="215"/>
      <c r="N32" s="215"/>
      <c r="O32" s="215"/>
      <c r="P32" s="214"/>
      <c r="Q32"/>
    </row>
  </sheetData>
  <mergeCells count="5">
    <mergeCell ref="B5:I5"/>
    <mergeCell ref="B6:I6"/>
    <mergeCell ref="B7:I7"/>
    <mergeCell ref="B8:I8"/>
    <mergeCell ref="C32:D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4"/>
  <sheetViews>
    <sheetView workbookViewId="0">
      <selection activeCell="H14" sqref="H14"/>
    </sheetView>
  </sheetViews>
  <sheetFormatPr defaultRowHeight="15" x14ac:dyDescent="0.25"/>
  <cols>
    <col min="1" max="1" width="7.140625" style="7" customWidth="1"/>
    <col min="2" max="2" width="70.42578125" style="7" bestFit="1" customWidth="1"/>
    <col min="3" max="3" width="19.28515625" style="7" bestFit="1" customWidth="1"/>
    <col min="4" max="4" width="3.7109375" customWidth="1"/>
    <col min="5" max="5" width="14.42578125" hidden="1" customWidth="1"/>
    <col min="11" max="11" width="12" bestFit="1" customWidth="1"/>
    <col min="257" max="257" width="7.140625" customWidth="1"/>
    <col min="258" max="258" width="70.42578125" bestFit="1" customWidth="1"/>
    <col min="259" max="259" width="19.28515625" bestFit="1" customWidth="1"/>
    <col min="260" max="260" width="3.7109375" customWidth="1"/>
    <col min="261" max="261" width="0" hidden="1" customWidth="1"/>
    <col min="267" max="267" width="12" bestFit="1" customWidth="1"/>
    <col min="513" max="513" width="7.140625" customWidth="1"/>
    <col min="514" max="514" width="70.42578125" bestFit="1" customWidth="1"/>
    <col min="515" max="515" width="19.28515625" bestFit="1" customWidth="1"/>
    <col min="516" max="516" width="3.7109375" customWidth="1"/>
    <col min="517" max="517" width="0" hidden="1" customWidth="1"/>
    <col min="523" max="523" width="12" bestFit="1" customWidth="1"/>
    <col min="769" max="769" width="7.140625" customWidth="1"/>
    <col min="770" max="770" width="70.42578125" bestFit="1" customWidth="1"/>
    <col min="771" max="771" width="19.28515625" bestFit="1" customWidth="1"/>
    <col min="772" max="772" width="3.7109375" customWidth="1"/>
    <col min="773" max="773" width="0" hidden="1" customWidth="1"/>
    <col min="779" max="779" width="12" bestFit="1" customWidth="1"/>
    <col min="1025" max="1025" width="7.140625" customWidth="1"/>
    <col min="1026" max="1026" width="70.42578125" bestFit="1" customWidth="1"/>
    <col min="1027" max="1027" width="19.28515625" bestFit="1" customWidth="1"/>
    <col min="1028" max="1028" width="3.7109375" customWidth="1"/>
    <col min="1029" max="1029" width="0" hidden="1" customWidth="1"/>
    <col min="1035" max="1035" width="12" bestFit="1" customWidth="1"/>
    <col min="1281" max="1281" width="7.140625" customWidth="1"/>
    <col min="1282" max="1282" width="70.42578125" bestFit="1" customWidth="1"/>
    <col min="1283" max="1283" width="19.28515625" bestFit="1" customWidth="1"/>
    <col min="1284" max="1284" width="3.7109375" customWidth="1"/>
    <col min="1285" max="1285" width="0" hidden="1" customWidth="1"/>
    <col min="1291" max="1291" width="12" bestFit="1" customWidth="1"/>
    <col min="1537" max="1537" width="7.140625" customWidth="1"/>
    <col min="1538" max="1538" width="70.42578125" bestFit="1" customWidth="1"/>
    <col min="1539" max="1539" width="19.28515625" bestFit="1" customWidth="1"/>
    <col min="1540" max="1540" width="3.7109375" customWidth="1"/>
    <col min="1541" max="1541" width="0" hidden="1" customWidth="1"/>
    <col min="1547" max="1547" width="12" bestFit="1" customWidth="1"/>
    <col min="1793" max="1793" width="7.140625" customWidth="1"/>
    <col min="1794" max="1794" width="70.42578125" bestFit="1" customWidth="1"/>
    <col min="1795" max="1795" width="19.28515625" bestFit="1" customWidth="1"/>
    <col min="1796" max="1796" width="3.7109375" customWidth="1"/>
    <col min="1797" max="1797" width="0" hidden="1" customWidth="1"/>
    <col min="1803" max="1803" width="12" bestFit="1" customWidth="1"/>
    <col min="2049" max="2049" width="7.140625" customWidth="1"/>
    <col min="2050" max="2050" width="70.42578125" bestFit="1" customWidth="1"/>
    <col min="2051" max="2051" width="19.28515625" bestFit="1" customWidth="1"/>
    <col min="2052" max="2052" width="3.7109375" customWidth="1"/>
    <col min="2053" max="2053" width="0" hidden="1" customWidth="1"/>
    <col min="2059" max="2059" width="12" bestFit="1" customWidth="1"/>
    <col min="2305" max="2305" width="7.140625" customWidth="1"/>
    <col min="2306" max="2306" width="70.42578125" bestFit="1" customWidth="1"/>
    <col min="2307" max="2307" width="19.28515625" bestFit="1" customWidth="1"/>
    <col min="2308" max="2308" width="3.7109375" customWidth="1"/>
    <col min="2309" max="2309" width="0" hidden="1" customWidth="1"/>
    <col min="2315" max="2315" width="12" bestFit="1" customWidth="1"/>
    <col min="2561" max="2561" width="7.140625" customWidth="1"/>
    <col min="2562" max="2562" width="70.42578125" bestFit="1" customWidth="1"/>
    <col min="2563" max="2563" width="19.28515625" bestFit="1" customWidth="1"/>
    <col min="2564" max="2564" width="3.7109375" customWidth="1"/>
    <col min="2565" max="2565" width="0" hidden="1" customWidth="1"/>
    <col min="2571" max="2571" width="12" bestFit="1" customWidth="1"/>
    <col min="2817" max="2817" width="7.140625" customWidth="1"/>
    <col min="2818" max="2818" width="70.42578125" bestFit="1" customWidth="1"/>
    <col min="2819" max="2819" width="19.28515625" bestFit="1" customWidth="1"/>
    <col min="2820" max="2820" width="3.7109375" customWidth="1"/>
    <col min="2821" max="2821" width="0" hidden="1" customWidth="1"/>
    <col min="2827" max="2827" width="12" bestFit="1" customWidth="1"/>
    <col min="3073" max="3073" width="7.140625" customWidth="1"/>
    <col min="3074" max="3074" width="70.42578125" bestFit="1" customWidth="1"/>
    <col min="3075" max="3075" width="19.28515625" bestFit="1" customWidth="1"/>
    <col min="3076" max="3076" width="3.7109375" customWidth="1"/>
    <col min="3077" max="3077" width="0" hidden="1" customWidth="1"/>
    <col min="3083" max="3083" width="12" bestFit="1" customWidth="1"/>
    <col min="3329" max="3329" width="7.140625" customWidth="1"/>
    <col min="3330" max="3330" width="70.42578125" bestFit="1" customWidth="1"/>
    <col min="3331" max="3331" width="19.28515625" bestFit="1" customWidth="1"/>
    <col min="3332" max="3332" width="3.7109375" customWidth="1"/>
    <col min="3333" max="3333" width="0" hidden="1" customWidth="1"/>
    <col min="3339" max="3339" width="12" bestFit="1" customWidth="1"/>
    <col min="3585" max="3585" width="7.140625" customWidth="1"/>
    <col min="3586" max="3586" width="70.42578125" bestFit="1" customWidth="1"/>
    <col min="3587" max="3587" width="19.28515625" bestFit="1" customWidth="1"/>
    <col min="3588" max="3588" width="3.7109375" customWidth="1"/>
    <col min="3589" max="3589" width="0" hidden="1" customWidth="1"/>
    <col min="3595" max="3595" width="12" bestFit="1" customWidth="1"/>
    <col min="3841" max="3841" width="7.140625" customWidth="1"/>
    <col min="3842" max="3842" width="70.42578125" bestFit="1" customWidth="1"/>
    <col min="3843" max="3843" width="19.28515625" bestFit="1" customWidth="1"/>
    <col min="3844" max="3844" width="3.7109375" customWidth="1"/>
    <col min="3845" max="3845" width="0" hidden="1" customWidth="1"/>
    <col min="3851" max="3851" width="12" bestFit="1" customWidth="1"/>
    <col min="4097" max="4097" width="7.140625" customWidth="1"/>
    <col min="4098" max="4098" width="70.42578125" bestFit="1" customWidth="1"/>
    <col min="4099" max="4099" width="19.28515625" bestFit="1" customWidth="1"/>
    <col min="4100" max="4100" width="3.7109375" customWidth="1"/>
    <col min="4101" max="4101" width="0" hidden="1" customWidth="1"/>
    <col min="4107" max="4107" width="12" bestFit="1" customWidth="1"/>
    <col min="4353" max="4353" width="7.140625" customWidth="1"/>
    <col min="4354" max="4354" width="70.42578125" bestFit="1" customWidth="1"/>
    <col min="4355" max="4355" width="19.28515625" bestFit="1" customWidth="1"/>
    <col min="4356" max="4356" width="3.7109375" customWidth="1"/>
    <col min="4357" max="4357" width="0" hidden="1" customWidth="1"/>
    <col min="4363" max="4363" width="12" bestFit="1" customWidth="1"/>
    <col min="4609" max="4609" width="7.140625" customWidth="1"/>
    <col min="4610" max="4610" width="70.42578125" bestFit="1" customWidth="1"/>
    <col min="4611" max="4611" width="19.28515625" bestFit="1" customWidth="1"/>
    <col min="4612" max="4612" width="3.7109375" customWidth="1"/>
    <col min="4613" max="4613" width="0" hidden="1" customWidth="1"/>
    <col min="4619" max="4619" width="12" bestFit="1" customWidth="1"/>
    <col min="4865" max="4865" width="7.140625" customWidth="1"/>
    <col min="4866" max="4866" width="70.42578125" bestFit="1" customWidth="1"/>
    <col min="4867" max="4867" width="19.28515625" bestFit="1" customWidth="1"/>
    <col min="4868" max="4868" width="3.7109375" customWidth="1"/>
    <col min="4869" max="4869" width="0" hidden="1" customWidth="1"/>
    <col min="4875" max="4875" width="12" bestFit="1" customWidth="1"/>
    <col min="5121" max="5121" width="7.140625" customWidth="1"/>
    <col min="5122" max="5122" width="70.42578125" bestFit="1" customWidth="1"/>
    <col min="5123" max="5123" width="19.28515625" bestFit="1" customWidth="1"/>
    <col min="5124" max="5124" width="3.7109375" customWidth="1"/>
    <col min="5125" max="5125" width="0" hidden="1" customWidth="1"/>
    <col min="5131" max="5131" width="12" bestFit="1" customWidth="1"/>
    <col min="5377" max="5377" width="7.140625" customWidth="1"/>
    <col min="5378" max="5378" width="70.42578125" bestFit="1" customWidth="1"/>
    <col min="5379" max="5379" width="19.28515625" bestFit="1" customWidth="1"/>
    <col min="5380" max="5380" width="3.7109375" customWidth="1"/>
    <col min="5381" max="5381" width="0" hidden="1" customWidth="1"/>
    <col min="5387" max="5387" width="12" bestFit="1" customWidth="1"/>
    <col min="5633" max="5633" width="7.140625" customWidth="1"/>
    <col min="5634" max="5634" width="70.42578125" bestFit="1" customWidth="1"/>
    <col min="5635" max="5635" width="19.28515625" bestFit="1" customWidth="1"/>
    <col min="5636" max="5636" width="3.7109375" customWidth="1"/>
    <col min="5637" max="5637" width="0" hidden="1" customWidth="1"/>
    <col min="5643" max="5643" width="12" bestFit="1" customWidth="1"/>
    <col min="5889" max="5889" width="7.140625" customWidth="1"/>
    <col min="5890" max="5890" width="70.42578125" bestFit="1" customWidth="1"/>
    <col min="5891" max="5891" width="19.28515625" bestFit="1" customWidth="1"/>
    <col min="5892" max="5892" width="3.7109375" customWidth="1"/>
    <col min="5893" max="5893" width="0" hidden="1" customWidth="1"/>
    <col min="5899" max="5899" width="12" bestFit="1" customWidth="1"/>
    <col min="6145" max="6145" width="7.140625" customWidth="1"/>
    <col min="6146" max="6146" width="70.42578125" bestFit="1" customWidth="1"/>
    <col min="6147" max="6147" width="19.28515625" bestFit="1" customWidth="1"/>
    <col min="6148" max="6148" width="3.7109375" customWidth="1"/>
    <col min="6149" max="6149" width="0" hidden="1" customWidth="1"/>
    <col min="6155" max="6155" width="12" bestFit="1" customWidth="1"/>
    <col min="6401" max="6401" width="7.140625" customWidth="1"/>
    <col min="6402" max="6402" width="70.42578125" bestFit="1" customWidth="1"/>
    <col min="6403" max="6403" width="19.28515625" bestFit="1" customWidth="1"/>
    <col min="6404" max="6404" width="3.7109375" customWidth="1"/>
    <col min="6405" max="6405" width="0" hidden="1" customWidth="1"/>
    <col min="6411" max="6411" width="12" bestFit="1" customWidth="1"/>
    <col min="6657" max="6657" width="7.140625" customWidth="1"/>
    <col min="6658" max="6658" width="70.42578125" bestFit="1" customWidth="1"/>
    <col min="6659" max="6659" width="19.28515625" bestFit="1" customWidth="1"/>
    <col min="6660" max="6660" width="3.7109375" customWidth="1"/>
    <col min="6661" max="6661" width="0" hidden="1" customWidth="1"/>
    <col min="6667" max="6667" width="12" bestFit="1" customWidth="1"/>
    <col min="6913" max="6913" width="7.140625" customWidth="1"/>
    <col min="6914" max="6914" width="70.42578125" bestFit="1" customWidth="1"/>
    <col min="6915" max="6915" width="19.28515625" bestFit="1" customWidth="1"/>
    <col min="6916" max="6916" width="3.7109375" customWidth="1"/>
    <col min="6917" max="6917" width="0" hidden="1" customWidth="1"/>
    <col min="6923" max="6923" width="12" bestFit="1" customWidth="1"/>
    <col min="7169" max="7169" width="7.140625" customWidth="1"/>
    <col min="7170" max="7170" width="70.42578125" bestFit="1" customWidth="1"/>
    <col min="7171" max="7171" width="19.28515625" bestFit="1" customWidth="1"/>
    <col min="7172" max="7172" width="3.7109375" customWidth="1"/>
    <col min="7173" max="7173" width="0" hidden="1" customWidth="1"/>
    <col min="7179" max="7179" width="12" bestFit="1" customWidth="1"/>
    <col min="7425" max="7425" width="7.140625" customWidth="1"/>
    <col min="7426" max="7426" width="70.42578125" bestFit="1" customWidth="1"/>
    <col min="7427" max="7427" width="19.28515625" bestFit="1" customWidth="1"/>
    <col min="7428" max="7428" width="3.7109375" customWidth="1"/>
    <col min="7429" max="7429" width="0" hidden="1" customWidth="1"/>
    <col min="7435" max="7435" width="12" bestFit="1" customWidth="1"/>
    <col min="7681" max="7681" width="7.140625" customWidth="1"/>
    <col min="7682" max="7682" width="70.42578125" bestFit="1" customWidth="1"/>
    <col min="7683" max="7683" width="19.28515625" bestFit="1" customWidth="1"/>
    <col min="7684" max="7684" width="3.7109375" customWidth="1"/>
    <col min="7685" max="7685" width="0" hidden="1" customWidth="1"/>
    <col min="7691" max="7691" width="12" bestFit="1" customWidth="1"/>
    <col min="7937" max="7937" width="7.140625" customWidth="1"/>
    <col min="7938" max="7938" width="70.42578125" bestFit="1" customWidth="1"/>
    <col min="7939" max="7939" width="19.28515625" bestFit="1" customWidth="1"/>
    <col min="7940" max="7940" width="3.7109375" customWidth="1"/>
    <col min="7941" max="7941" width="0" hidden="1" customWidth="1"/>
    <col min="7947" max="7947" width="12" bestFit="1" customWidth="1"/>
    <col min="8193" max="8193" width="7.140625" customWidth="1"/>
    <col min="8194" max="8194" width="70.42578125" bestFit="1" customWidth="1"/>
    <col min="8195" max="8195" width="19.28515625" bestFit="1" customWidth="1"/>
    <col min="8196" max="8196" width="3.7109375" customWidth="1"/>
    <col min="8197" max="8197" width="0" hidden="1" customWidth="1"/>
    <col min="8203" max="8203" width="12" bestFit="1" customWidth="1"/>
    <col min="8449" max="8449" width="7.140625" customWidth="1"/>
    <col min="8450" max="8450" width="70.42578125" bestFit="1" customWidth="1"/>
    <col min="8451" max="8451" width="19.28515625" bestFit="1" customWidth="1"/>
    <col min="8452" max="8452" width="3.7109375" customWidth="1"/>
    <col min="8453" max="8453" width="0" hidden="1" customWidth="1"/>
    <col min="8459" max="8459" width="12" bestFit="1" customWidth="1"/>
    <col min="8705" max="8705" width="7.140625" customWidth="1"/>
    <col min="8706" max="8706" width="70.42578125" bestFit="1" customWidth="1"/>
    <col min="8707" max="8707" width="19.28515625" bestFit="1" customWidth="1"/>
    <col min="8708" max="8708" width="3.7109375" customWidth="1"/>
    <col min="8709" max="8709" width="0" hidden="1" customWidth="1"/>
    <col min="8715" max="8715" width="12" bestFit="1" customWidth="1"/>
    <col min="8961" max="8961" width="7.140625" customWidth="1"/>
    <col min="8962" max="8962" width="70.42578125" bestFit="1" customWidth="1"/>
    <col min="8963" max="8963" width="19.28515625" bestFit="1" customWidth="1"/>
    <col min="8964" max="8964" width="3.7109375" customWidth="1"/>
    <col min="8965" max="8965" width="0" hidden="1" customWidth="1"/>
    <col min="8971" max="8971" width="12" bestFit="1" customWidth="1"/>
    <col min="9217" max="9217" width="7.140625" customWidth="1"/>
    <col min="9218" max="9218" width="70.42578125" bestFit="1" customWidth="1"/>
    <col min="9219" max="9219" width="19.28515625" bestFit="1" customWidth="1"/>
    <col min="9220" max="9220" width="3.7109375" customWidth="1"/>
    <col min="9221" max="9221" width="0" hidden="1" customWidth="1"/>
    <col min="9227" max="9227" width="12" bestFit="1" customWidth="1"/>
    <col min="9473" max="9473" width="7.140625" customWidth="1"/>
    <col min="9474" max="9474" width="70.42578125" bestFit="1" customWidth="1"/>
    <col min="9475" max="9475" width="19.28515625" bestFit="1" customWidth="1"/>
    <col min="9476" max="9476" width="3.7109375" customWidth="1"/>
    <col min="9477" max="9477" width="0" hidden="1" customWidth="1"/>
    <col min="9483" max="9483" width="12" bestFit="1" customWidth="1"/>
    <col min="9729" max="9729" width="7.140625" customWidth="1"/>
    <col min="9730" max="9730" width="70.42578125" bestFit="1" customWidth="1"/>
    <col min="9731" max="9731" width="19.28515625" bestFit="1" customWidth="1"/>
    <col min="9732" max="9732" width="3.7109375" customWidth="1"/>
    <col min="9733" max="9733" width="0" hidden="1" customWidth="1"/>
    <col min="9739" max="9739" width="12" bestFit="1" customWidth="1"/>
    <col min="9985" max="9985" width="7.140625" customWidth="1"/>
    <col min="9986" max="9986" width="70.42578125" bestFit="1" customWidth="1"/>
    <col min="9987" max="9987" width="19.28515625" bestFit="1" customWidth="1"/>
    <col min="9988" max="9988" width="3.7109375" customWidth="1"/>
    <col min="9989" max="9989" width="0" hidden="1" customWidth="1"/>
    <col min="9995" max="9995" width="12" bestFit="1" customWidth="1"/>
    <col min="10241" max="10241" width="7.140625" customWidth="1"/>
    <col min="10242" max="10242" width="70.42578125" bestFit="1" customWidth="1"/>
    <col min="10243" max="10243" width="19.28515625" bestFit="1" customWidth="1"/>
    <col min="10244" max="10244" width="3.7109375" customWidth="1"/>
    <col min="10245" max="10245" width="0" hidden="1" customWidth="1"/>
    <col min="10251" max="10251" width="12" bestFit="1" customWidth="1"/>
    <col min="10497" max="10497" width="7.140625" customWidth="1"/>
    <col min="10498" max="10498" width="70.42578125" bestFit="1" customWidth="1"/>
    <col min="10499" max="10499" width="19.28515625" bestFit="1" customWidth="1"/>
    <col min="10500" max="10500" width="3.7109375" customWidth="1"/>
    <col min="10501" max="10501" width="0" hidden="1" customWidth="1"/>
    <col min="10507" max="10507" width="12" bestFit="1" customWidth="1"/>
    <col min="10753" max="10753" width="7.140625" customWidth="1"/>
    <col min="10754" max="10754" width="70.42578125" bestFit="1" customWidth="1"/>
    <col min="10755" max="10755" width="19.28515625" bestFit="1" customWidth="1"/>
    <col min="10756" max="10756" width="3.7109375" customWidth="1"/>
    <col min="10757" max="10757" width="0" hidden="1" customWidth="1"/>
    <col min="10763" max="10763" width="12" bestFit="1" customWidth="1"/>
    <col min="11009" max="11009" width="7.140625" customWidth="1"/>
    <col min="11010" max="11010" width="70.42578125" bestFit="1" customWidth="1"/>
    <col min="11011" max="11011" width="19.28515625" bestFit="1" customWidth="1"/>
    <col min="11012" max="11012" width="3.7109375" customWidth="1"/>
    <col min="11013" max="11013" width="0" hidden="1" customWidth="1"/>
    <col min="11019" max="11019" width="12" bestFit="1" customWidth="1"/>
    <col min="11265" max="11265" width="7.140625" customWidth="1"/>
    <col min="11266" max="11266" width="70.42578125" bestFit="1" customWidth="1"/>
    <col min="11267" max="11267" width="19.28515625" bestFit="1" customWidth="1"/>
    <col min="11268" max="11268" width="3.7109375" customWidth="1"/>
    <col min="11269" max="11269" width="0" hidden="1" customWidth="1"/>
    <col min="11275" max="11275" width="12" bestFit="1" customWidth="1"/>
    <col min="11521" max="11521" width="7.140625" customWidth="1"/>
    <col min="11522" max="11522" width="70.42578125" bestFit="1" customWidth="1"/>
    <col min="11523" max="11523" width="19.28515625" bestFit="1" customWidth="1"/>
    <col min="11524" max="11524" width="3.7109375" customWidth="1"/>
    <col min="11525" max="11525" width="0" hidden="1" customWidth="1"/>
    <col min="11531" max="11531" width="12" bestFit="1" customWidth="1"/>
    <col min="11777" max="11777" width="7.140625" customWidth="1"/>
    <col min="11778" max="11778" width="70.42578125" bestFit="1" customWidth="1"/>
    <col min="11779" max="11779" width="19.28515625" bestFit="1" customWidth="1"/>
    <col min="11780" max="11780" width="3.7109375" customWidth="1"/>
    <col min="11781" max="11781" width="0" hidden="1" customWidth="1"/>
    <col min="11787" max="11787" width="12" bestFit="1" customWidth="1"/>
    <col min="12033" max="12033" width="7.140625" customWidth="1"/>
    <col min="12034" max="12034" width="70.42578125" bestFit="1" customWidth="1"/>
    <col min="12035" max="12035" width="19.28515625" bestFit="1" customWidth="1"/>
    <col min="12036" max="12036" width="3.7109375" customWidth="1"/>
    <col min="12037" max="12037" width="0" hidden="1" customWidth="1"/>
    <col min="12043" max="12043" width="12" bestFit="1" customWidth="1"/>
    <col min="12289" max="12289" width="7.140625" customWidth="1"/>
    <col min="12290" max="12290" width="70.42578125" bestFit="1" customWidth="1"/>
    <col min="12291" max="12291" width="19.28515625" bestFit="1" customWidth="1"/>
    <col min="12292" max="12292" width="3.7109375" customWidth="1"/>
    <col min="12293" max="12293" width="0" hidden="1" customWidth="1"/>
    <col min="12299" max="12299" width="12" bestFit="1" customWidth="1"/>
    <col min="12545" max="12545" width="7.140625" customWidth="1"/>
    <col min="12546" max="12546" width="70.42578125" bestFit="1" customWidth="1"/>
    <col min="12547" max="12547" width="19.28515625" bestFit="1" customWidth="1"/>
    <col min="12548" max="12548" width="3.7109375" customWidth="1"/>
    <col min="12549" max="12549" width="0" hidden="1" customWidth="1"/>
    <col min="12555" max="12555" width="12" bestFit="1" customWidth="1"/>
    <col min="12801" max="12801" width="7.140625" customWidth="1"/>
    <col min="12802" max="12802" width="70.42578125" bestFit="1" customWidth="1"/>
    <col min="12803" max="12803" width="19.28515625" bestFit="1" customWidth="1"/>
    <col min="12804" max="12804" width="3.7109375" customWidth="1"/>
    <col min="12805" max="12805" width="0" hidden="1" customWidth="1"/>
    <col min="12811" max="12811" width="12" bestFit="1" customWidth="1"/>
    <col min="13057" max="13057" width="7.140625" customWidth="1"/>
    <col min="13058" max="13058" width="70.42578125" bestFit="1" customWidth="1"/>
    <col min="13059" max="13059" width="19.28515625" bestFit="1" customWidth="1"/>
    <col min="13060" max="13060" width="3.7109375" customWidth="1"/>
    <col min="13061" max="13061" width="0" hidden="1" customWidth="1"/>
    <col min="13067" max="13067" width="12" bestFit="1" customWidth="1"/>
    <col min="13313" max="13313" width="7.140625" customWidth="1"/>
    <col min="13314" max="13314" width="70.42578125" bestFit="1" customWidth="1"/>
    <col min="13315" max="13315" width="19.28515625" bestFit="1" customWidth="1"/>
    <col min="13316" max="13316" width="3.7109375" customWidth="1"/>
    <col min="13317" max="13317" width="0" hidden="1" customWidth="1"/>
    <col min="13323" max="13323" width="12" bestFit="1" customWidth="1"/>
    <col min="13569" max="13569" width="7.140625" customWidth="1"/>
    <col min="13570" max="13570" width="70.42578125" bestFit="1" customWidth="1"/>
    <col min="13571" max="13571" width="19.28515625" bestFit="1" customWidth="1"/>
    <col min="13572" max="13572" width="3.7109375" customWidth="1"/>
    <col min="13573" max="13573" width="0" hidden="1" customWidth="1"/>
    <col min="13579" max="13579" width="12" bestFit="1" customWidth="1"/>
    <col min="13825" max="13825" width="7.140625" customWidth="1"/>
    <col min="13826" max="13826" width="70.42578125" bestFit="1" customWidth="1"/>
    <col min="13827" max="13827" width="19.28515625" bestFit="1" customWidth="1"/>
    <col min="13828" max="13828" width="3.7109375" customWidth="1"/>
    <col min="13829" max="13829" width="0" hidden="1" customWidth="1"/>
    <col min="13835" max="13835" width="12" bestFit="1" customWidth="1"/>
    <col min="14081" max="14081" width="7.140625" customWidth="1"/>
    <col min="14082" max="14082" width="70.42578125" bestFit="1" customWidth="1"/>
    <col min="14083" max="14083" width="19.28515625" bestFit="1" customWidth="1"/>
    <col min="14084" max="14084" width="3.7109375" customWidth="1"/>
    <col min="14085" max="14085" width="0" hidden="1" customWidth="1"/>
    <col min="14091" max="14091" width="12" bestFit="1" customWidth="1"/>
    <col min="14337" max="14337" width="7.140625" customWidth="1"/>
    <col min="14338" max="14338" width="70.42578125" bestFit="1" customWidth="1"/>
    <col min="14339" max="14339" width="19.28515625" bestFit="1" customWidth="1"/>
    <col min="14340" max="14340" width="3.7109375" customWidth="1"/>
    <col min="14341" max="14341" width="0" hidden="1" customWidth="1"/>
    <col min="14347" max="14347" width="12" bestFit="1" customWidth="1"/>
    <col min="14593" max="14593" width="7.140625" customWidth="1"/>
    <col min="14594" max="14594" width="70.42578125" bestFit="1" customWidth="1"/>
    <col min="14595" max="14595" width="19.28515625" bestFit="1" customWidth="1"/>
    <col min="14596" max="14596" width="3.7109375" customWidth="1"/>
    <col min="14597" max="14597" width="0" hidden="1" customWidth="1"/>
    <col min="14603" max="14603" width="12" bestFit="1" customWidth="1"/>
    <col min="14849" max="14849" width="7.140625" customWidth="1"/>
    <col min="14850" max="14850" width="70.42578125" bestFit="1" customWidth="1"/>
    <col min="14851" max="14851" width="19.28515625" bestFit="1" customWidth="1"/>
    <col min="14852" max="14852" width="3.7109375" customWidth="1"/>
    <col min="14853" max="14853" width="0" hidden="1" customWidth="1"/>
    <col min="14859" max="14859" width="12" bestFit="1" customWidth="1"/>
    <col min="15105" max="15105" width="7.140625" customWidth="1"/>
    <col min="15106" max="15106" width="70.42578125" bestFit="1" customWidth="1"/>
    <col min="15107" max="15107" width="19.28515625" bestFit="1" customWidth="1"/>
    <col min="15108" max="15108" width="3.7109375" customWidth="1"/>
    <col min="15109" max="15109" width="0" hidden="1" customWidth="1"/>
    <col min="15115" max="15115" width="12" bestFit="1" customWidth="1"/>
    <col min="15361" max="15361" width="7.140625" customWidth="1"/>
    <col min="15362" max="15362" width="70.42578125" bestFit="1" customWidth="1"/>
    <col min="15363" max="15363" width="19.28515625" bestFit="1" customWidth="1"/>
    <col min="15364" max="15364" width="3.7109375" customWidth="1"/>
    <col min="15365" max="15365" width="0" hidden="1" customWidth="1"/>
    <col min="15371" max="15371" width="12" bestFit="1" customWidth="1"/>
    <col min="15617" max="15617" width="7.140625" customWidth="1"/>
    <col min="15618" max="15618" width="70.42578125" bestFit="1" customWidth="1"/>
    <col min="15619" max="15619" width="19.28515625" bestFit="1" customWidth="1"/>
    <col min="15620" max="15620" width="3.7109375" customWidth="1"/>
    <col min="15621" max="15621" width="0" hidden="1" customWidth="1"/>
    <col min="15627" max="15627" width="12" bestFit="1" customWidth="1"/>
    <col min="15873" max="15873" width="7.140625" customWidth="1"/>
    <col min="15874" max="15874" width="70.42578125" bestFit="1" customWidth="1"/>
    <col min="15875" max="15875" width="19.28515625" bestFit="1" customWidth="1"/>
    <col min="15876" max="15876" width="3.7109375" customWidth="1"/>
    <col min="15877" max="15877" width="0" hidden="1" customWidth="1"/>
    <col min="15883" max="15883" width="12" bestFit="1" customWidth="1"/>
    <col min="16129" max="16129" width="7.140625" customWidth="1"/>
    <col min="16130" max="16130" width="70.42578125" bestFit="1" customWidth="1"/>
    <col min="16131" max="16131" width="19.28515625" bestFit="1" customWidth="1"/>
    <col min="16132" max="16132" width="3.7109375" customWidth="1"/>
    <col min="16133" max="16133" width="0" hidden="1" customWidth="1"/>
    <col min="16139" max="16139" width="12" bestFit="1" customWidth="1"/>
  </cols>
  <sheetData>
    <row r="5" spans="1:5" ht="15.75" x14ac:dyDescent="0.25">
      <c r="A5" s="217" t="str">
        <f>+'[3]Est. de Situacion CONANI'!A5:D5</f>
        <v>CONSEJO NACIONAL PARA LA NIÑEZ Y LA ADOLESCENCIA</v>
      </c>
      <c r="B5" s="217"/>
      <c r="C5" s="217"/>
      <c r="D5" s="217"/>
      <c r="E5" s="217"/>
    </row>
    <row r="6" spans="1:5" ht="15.75" x14ac:dyDescent="0.25">
      <c r="A6" s="217" t="s">
        <v>63</v>
      </c>
      <c r="B6" s="217"/>
      <c r="C6" s="217"/>
      <c r="D6" s="217"/>
      <c r="E6" s="217"/>
    </row>
    <row r="7" spans="1:5" ht="15.75" x14ac:dyDescent="0.25">
      <c r="A7" s="217" t="str">
        <f>+'[1]ESTADO DE RENDIMIENTO'!A7:F7</f>
        <v>DEL 1RO. DE ENERO AL 30 DE SEPTIEMBRE 2021</v>
      </c>
      <c r="B7" s="217"/>
      <c r="C7" s="217"/>
      <c r="D7" s="217"/>
      <c r="E7" s="217"/>
    </row>
    <row r="8" spans="1:5" ht="15.75" x14ac:dyDescent="0.25">
      <c r="A8" s="217" t="s">
        <v>3</v>
      </c>
      <c r="B8" s="217"/>
      <c r="C8" s="217"/>
      <c r="D8" s="217"/>
      <c r="E8" s="217"/>
    </row>
    <row r="9" spans="1:5" x14ac:dyDescent="0.25">
      <c r="B9" s="218"/>
    </row>
    <row r="11" spans="1:5" x14ac:dyDescent="0.25">
      <c r="B11" s="219"/>
    </row>
    <row r="12" spans="1:5" ht="15.75" x14ac:dyDescent="0.25">
      <c r="B12" s="220" t="s">
        <v>64</v>
      </c>
      <c r="C12" s="221">
        <v>2021</v>
      </c>
      <c r="E12" s="222">
        <v>2020</v>
      </c>
    </row>
    <row r="13" spans="1:5" ht="15.75" x14ac:dyDescent="0.25">
      <c r="B13" s="223"/>
      <c r="C13" s="224"/>
      <c r="E13" s="225"/>
    </row>
    <row r="14" spans="1:5" ht="15.75" x14ac:dyDescent="0.25">
      <c r="B14" s="226" t="s">
        <v>65</v>
      </c>
      <c r="C14" s="227">
        <f>+'[1]ESTADO DE RENDIMIENTO'!E15</f>
        <v>1308035169.0699999</v>
      </c>
      <c r="D14" s="228"/>
      <c r="E14" s="229">
        <v>693736548.44000006</v>
      </c>
    </row>
    <row r="15" spans="1:5" ht="15.75" x14ac:dyDescent="0.25">
      <c r="B15" s="230" t="s">
        <v>66</v>
      </c>
      <c r="C15" s="227">
        <f>-'[1]Ejecucion enero- septiembre'!R184</f>
        <v>-68700565.960000008</v>
      </c>
      <c r="D15" s="228"/>
      <c r="E15" s="231">
        <v>-31684008.079999998</v>
      </c>
    </row>
    <row r="16" spans="1:5" ht="15.75" x14ac:dyDescent="0.25">
      <c r="B16" s="226" t="s">
        <v>67</v>
      </c>
      <c r="C16" s="227">
        <f>-'[1]Ejecucion enero- septiembre'!R37-'[1]Ejecucion enero- septiembre'!R47-'[1]Ejecucion enero- septiembre'!R50</f>
        <v>-425539824.11999995</v>
      </c>
      <c r="D16" s="232"/>
      <c r="E16" s="231">
        <v>-228129866.30000001</v>
      </c>
    </row>
    <row r="17" spans="2:11" ht="15.75" x14ac:dyDescent="0.25">
      <c r="B17" s="226" t="s">
        <v>68</v>
      </c>
      <c r="C17" s="227">
        <f>-'[1]Ejecucion enero- septiembre'!R55</f>
        <v>-55389621.940000005</v>
      </c>
      <c r="D17" s="233"/>
      <c r="E17" s="231">
        <v>-28002839.280000001</v>
      </c>
    </row>
    <row r="18" spans="2:11" ht="15.75" x14ac:dyDescent="0.25">
      <c r="B18" s="226" t="s">
        <v>69</v>
      </c>
      <c r="C18" s="227">
        <f>-'[1]Ejecucion enero- septiembre'!R122</f>
        <v>-79275273.810000002</v>
      </c>
      <c r="D18" s="232"/>
      <c r="E18" s="231">
        <v>-63303775.670000002</v>
      </c>
    </row>
    <row r="19" spans="2:11" ht="15.75" x14ac:dyDescent="0.25">
      <c r="B19" s="226" t="s">
        <v>70</v>
      </c>
      <c r="C19" s="234">
        <f>-'[1]Ejecucion enero- septiembre'!R56-'[1]CTA OPERACIONES '!P157</f>
        <v>-73812835.710000008</v>
      </c>
      <c r="D19" s="232"/>
      <c r="E19" s="235">
        <v>-41622671.049999997</v>
      </c>
    </row>
    <row r="20" spans="2:11" ht="15.75" x14ac:dyDescent="0.25">
      <c r="B20" s="236" t="s">
        <v>71</v>
      </c>
      <c r="C20" s="237">
        <f>SUM(C14:C19)</f>
        <v>605317047.52999997</v>
      </c>
      <c r="D20" s="232"/>
      <c r="E20" s="238">
        <f>SUM(E14:E19)</f>
        <v>300993388.05999994</v>
      </c>
    </row>
    <row r="21" spans="2:11" ht="15.75" x14ac:dyDescent="0.25">
      <c r="B21" s="239"/>
      <c r="C21" s="240"/>
      <c r="D21" s="232"/>
      <c r="E21" s="241"/>
    </row>
    <row r="22" spans="2:11" ht="15.75" x14ac:dyDescent="0.25">
      <c r="B22" s="242" t="s">
        <v>72</v>
      </c>
      <c r="C22" s="243"/>
      <c r="D22" s="232"/>
      <c r="E22" s="244"/>
    </row>
    <row r="23" spans="2:11" ht="15.75" x14ac:dyDescent="0.25">
      <c r="B23" s="226" t="s">
        <v>73</v>
      </c>
      <c r="C23" s="243">
        <f>-'[1]Ejecucion enero- septiembre'!R189+'[1]Ejecucion enero- septiembre'!R227</f>
        <v>-6791971.5800000001</v>
      </c>
      <c r="D23" s="232"/>
      <c r="E23" s="245">
        <v>-6170362.6200000001</v>
      </c>
    </row>
    <row r="24" spans="2:11" ht="15.75" x14ac:dyDescent="0.25">
      <c r="B24" s="226" t="s">
        <v>74</v>
      </c>
      <c r="C24" s="243">
        <f>-'[1]Ejecucion enero- septiembre'!I227</f>
        <v>-500000</v>
      </c>
      <c r="D24" s="232"/>
      <c r="E24" s="246">
        <v>-338778</v>
      </c>
    </row>
    <row r="25" spans="2:11" ht="15.75" x14ac:dyDescent="0.25">
      <c r="B25" s="226" t="s">
        <v>75</v>
      </c>
      <c r="C25" s="247">
        <f>-'[1]Ejecucion enero- septiembre'!R231</f>
        <v>-3501129.21999999</v>
      </c>
      <c r="D25" s="232"/>
      <c r="E25" s="248">
        <v>-2449814.2999999998</v>
      </c>
    </row>
    <row r="26" spans="2:11" ht="15.75" x14ac:dyDescent="0.25">
      <c r="B26" s="242" t="s">
        <v>76</v>
      </c>
      <c r="C26" s="237">
        <f>SUM(C23:C25)</f>
        <v>-10793100.79999999</v>
      </c>
      <c r="D26" s="228"/>
      <c r="E26" s="249">
        <f>SUM(E23:E25)</f>
        <v>-8958954.9199999999</v>
      </c>
    </row>
    <row r="27" spans="2:11" ht="15.75" x14ac:dyDescent="0.25">
      <c r="B27" s="239"/>
      <c r="C27" s="250"/>
      <c r="D27" s="232"/>
      <c r="E27" s="241"/>
    </row>
    <row r="28" spans="2:11" ht="15.75" x14ac:dyDescent="0.25">
      <c r="B28" s="251" t="s">
        <v>77</v>
      </c>
      <c r="C28" s="243">
        <f>+C26+C20</f>
        <v>594523946.73000002</v>
      </c>
      <c r="D28" s="232"/>
      <c r="E28" s="246">
        <f>+E26+E20</f>
        <v>292034433.13999993</v>
      </c>
    </row>
    <row r="29" spans="2:11" ht="15.75" x14ac:dyDescent="0.25">
      <c r="B29" s="251" t="s">
        <v>78</v>
      </c>
      <c r="C29" s="252">
        <f>1339658.57</f>
        <v>1339658.57</v>
      </c>
      <c r="D29" s="232"/>
      <c r="E29" s="253">
        <v>720889.78</v>
      </c>
      <c r="K29" s="190"/>
    </row>
    <row r="30" spans="2:11" ht="16.5" thickBot="1" x14ac:dyDescent="0.3">
      <c r="B30" s="236" t="s">
        <v>79</v>
      </c>
      <c r="C30" s="254">
        <f>+C28+C29</f>
        <v>595863605.30000007</v>
      </c>
      <c r="D30" s="228"/>
      <c r="E30" s="255">
        <f>+E28+E29</f>
        <v>292755322.9199999</v>
      </c>
      <c r="K30" s="190"/>
    </row>
    <row r="31" spans="2:11" ht="15.75" thickTop="1" x14ac:dyDescent="0.25">
      <c r="C31" s="256"/>
    </row>
    <row r="32" spans="2:11" x14ac:dyDescent="0.25">
      <c r="C32" s="8"/>
      <c r="E32" s="190"/>
    </row>
    <row r="33" spans="3:3" x14ac:dyDescent="0.25">
      <c r="C33" s="256"/>
    </row>
    <row r="34" spans="3:3" x14ac:dyDescent="0.25">
      <c r="C34" s="8"/>
    </row>
  </sheetData>
  <mergeCells count="4">
    <mergeCell ref="A5:E5"/>
    <mergeCell ref="A6:E6"/>
    <mergeCell ref="A7:E7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ESTADDO DE SITUACION</vt:lpstr>
      <vt:lpstr>ESTADO DE RENDIMIENTO</vt:lpstr>
      <vt:lpstr>ESTADO DE PATRIMONIO</vt:lpstr>
      <vt:lpstr>ESTADI DE FLUJO DE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Renald Matos Moreta</dc:creator>
  <cp:lastModifiedBy>Renald Matos Moreta</cp:lastModifiedBy>
  <dcterms:created xsi:type="dcterms:W3CDTF">2021-10-11T12:52:43Z</dcterms:created>
  <dcterms:modified xsi:type="dcterms:W3CDTF">2021-10-11T12:55:21Z</dcterms:modified>
</cp:coreProperties>
</file>