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drawings/drawing18.xml" ContentType="application/vnd.openxmlformats-officedocument.drawing+xml"/>
  <Override PartName="/xl/tables/table18.xml" ContentType="application/vnd.openxmlformats-officedocument.spreadsheetml.table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tables/table19.xml" ContentType="application/vnd.openxmlformats-officedocument.spreadsheetml.table+xml"/>
  <Override PartName="/xl/drawings/drawing21.xml" ContentType="application/vnd.openxmlformats-officedocument.drawing+xml"/>
  <Override PartName="/xl/tables/table20.xml" ContentType="application/vnd.openxmlformats-officedocument.spreadsheetml.table+xml"/>
  <Override PartName="/xl/drawings/drawing22.xml" ContentType="application/vnd.openxmlformats-officedocument.drawing+xml"/>
  <Override PartName="/xl/tables/table21.xml" ContentType="application/vnd.openxmlformats-officedocument.spreadsheetml.table+xml"/>
  <Override PartName="/xl/drawings/drawing23.xml" ContentType="application/vnd.openxmlformats-officedocument.drawing+xml"/>
  <Override PartName="/xl/tables/table22.xml" ContentType="application/vnd.openxmlformats-officedocument.spreadsheetml.table+xml"/>
  <Override PartName="/xl/drawings/drawing24.xml" ContentType="application/vnd.openxmlformats-officedocument.drawing+xml"/>
  <Override PartName="/xl/tables/table23.xml" ContentType="application/vnd.openxmlformats-officedocument.spreadsheetml.table+xml"/>
  <Override PartName="/xl/drawings/drawing25.xml" ContentType="application/vnd.openxmlformats-officedocument.drawing+xml"/>
  <Override PartName="/xl/tables/table24.xml" ContentType="application/vnd.openxmlformats-officedocument.spreadsheetml.table+xml"/>
  <Override PartName="/xl/drawings/drawing26.xml" ContentType="application/vnd.openxmlformats-officedocument.drawing+xml"/>
  <Override PartName="/xl/tables/table25.xml" ContentType="application/vnd.openxmlformats-officedocument.spreadsheetml.table+xml"/>
  <Override PartName="/xl/drawings/drawing27.xml" ContentType="application/vnd.openxmlformats-officedocument.drawing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mez.danielam\Desktop\Portal Daniela  Para Subir Procesos  2023\8- Finanzas\6- Inventario en Almacen\Julio-Septiembre 2023\"/>
    </mc:Choice>
  </mc:AlternateContent>
  <workbookProtection workbookPassword="C86B" lockStructure="1"/>
  <bookViews>
    <workbookView xWindow="0" yWindow="0" windowWidth="20490" windowHeight="7500"/>
  </bookViews>
  <sheets>
    <sheet name="RESUMEN JULIO 2023" sheetId="1" r:id="rId1"/>
    <sheet name="Inventario Alimentos y Bebidas " sheetId="3" r:id="rId2"/>
    <sheet name="Inv. Mat. Limpieza 07-2023" sheetId="4" r:id="rId3"/>
    <sheet name="Inv. Mat. Oficinas 07-2023" sheetId="5" r:id="rId4"/>
    <sheet name="Inv. Art. Desechables 07-2023" sheetId="6" r:id="rId5"/>
    <sheet name="Inventario Medicamentos 07-2023" sheetId="7" r:id="rId6"/>
    <sheet name="Inv. Acabados Text. 07-23" sheetId="8" r:id="rId7"/>
    <sheet name="Inv. Prods Utls Varios 07-2023" sheetId="9" r:id="rId8"/>
    <sheet name="Inv. Activos Fijos  07-2023" sheetId="10" r:id="rId9"/>
    <sheet name="RESUMEN AGOSTO 2023" sheetId="11" r:id="rId10"/>
    <sheet name="Inv. Alimentos y Bebidas 08-23" sheetId="12" r:id="rId11"/>
    <sheet name="Inv. Mat. Limpieza 08-2023" sheetId="13" r:id="rId12"/>
    <sheet name="Inv. Mat. Oficinas 08-2023" sheetId="14" r:id="rId13"/>
    <sheet name="Inv. Art. Desechables 08-2023" sheetId="15" r:id="rId14"/>
    <sheet name="Inv. Medicamentos  08-2023" sheetId="16" r:id="rId15"/>
    <sheet name="Inv. Acabados Text. 08-23" sheetId="17" r:id="rId16"/>
    <sheet name="Inv Prods Utls Varios 08-2023" sheetId="18" r:id="rId17"/>
    <sheet name="Inv. Activos Fijos 08-2023" sheetId="19" r:id="rId18"/>
    <sheet name="RESUMEN SEPTIEMBRE 2023" sheetId="20" r:id="rId19"/>
    <sheet name="Inv. Alimentos y Bebidas 09-23" sheetId="21" r:id="rId20"/>
    <sheet name="Inv. Mat. Limpieza 09-2023" sheetId="22" r:id="rId21"/>
    <sheet name="Inv. Mat. Oficinas 09-2023" sheetId="23" r:id="rId22"/>
    <sheet name="Inventario Artículos Desechable" sheetId="24" r:id="rId23"/>
    <sheet name="Inv. Medicamentos 09-2023" sheetId="25" r:id="rId24"/>
    <sheet name="Inv. Acabados Text. 09-23" sheetId="26" r:id="rId25"/>
    <sheet name="Inv. Prods Utls Varios 09-2023" sheetId="27" r:id="rId26"/>
    <sheet name="Inv. Activos Fijos 09-2023" sheetId="28" r:id="rId2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0" l="1"/>
  <c r="D24" i="20"/>
  <c r="D23" i="20"/>
  <c r="D22" i="20"/>
  <c r="D21" i="20"/>
  <c r="D19" i="20"/>
  <c r="F128" i="28"/>
  <c r="F799" i="27"/>
  <c r="G267" i="26"/>
  <c r="F205" i="25"/>
  <c r="F37" i="24"/>
  <c r="D20" i="20" s="1"/>
  <c r="F252" i="23"/>
  <c r="G90" i="22"/>
  <c r="D18" i="20" s="1"/>
  <c r="F254" i="21"/>
  <c r="D25" i="20" l="1"/>
  <c r="D17" i="11"/>
  <c r="D21" i="11"/>
  <c r="D22" i="11"/>
  <c r="D23" i="11"/>
  <c r="F137" i="19"/>
  <c r="D24" i="11" s="1"/>
  <c r="F827" i="18"/>
  <c r="G270" i="17"/>
  <c r="F314" i="16" l="1"/>
  <c r="F40" i="15"/>
  <c r="D20" i="11" s="1"/>
  <c r="F252" i="14"/>
  <c r="D19" i="11" s="1"/>
  <c r="F92" i="13"/>
  <c r="D18" i="11" s="1"/>
  <c r="F251" i="12"/>
  <c r="D25" i="11" l="1"/>
  <c r="D24" i="1"/>
  <c r="D23" i="1"/>
  <c r="D22" i="1"/>
  <c r="D20" i="1"/>
  <c r="D17" i="1"/>
  <c r="F129" i="10"/>
  <c r="G794" i="9"/>
  <c r="F287" i="8"/>
  <c r="F309" i="7"/>
  <c r="D21" i="1" s="1"/>
  <c r="G42" i="6"/>
  <c r="F248" i="5"/>
  <c r="D19" i="1" s="1"/>
  <c r="F100" i="4"/>
  <c r="D18" i="1" s="1"/>
  <c r="G247" i="3"/>
  <c r="D25" i="1" l="1"/>
</calcChain>
</file>

<file path=xl/sharedStrings.xml><?xml version="1.0" encoding="utf-8"?>
<sst xmlns="http://schemas.openxmlformats.org/spreadsheetml/2006/main" count="18777" uniqueCount="4432">
  <si>
    <t>**Consejo Nacional para la Niñez y la Adolescencia**</t>
  </si>
  <si>
    <t>CONANI</t>
  </si>
  <si>
    <t>Ave. Máximo Gómez #156</t>
  </si>
  <si>
    <r>
      <rPr>
        <b/>
        <sz val="8"/>
        <color rgb="FF000000"/>
        <rFont val="Tahoma"/>
        <family val="2"/>
      </rPr>
      <t>Santo Domingo, Rep. Dom.</t>
    </r>
  </si>
  <si>
    <t>RESUMEN DE INVENTARIO</t>
  </si>
  <si>
    <t xml:space="preserve">NO. </t>
  </si>
  <si>
    <t>AREA</t>
  </si>
  <si>
    <t>TOTAL</t>
  </si>
  <si>
    <t>ALMACEN ALIMENTOS Y BEBIDAS</t>
  </si>
  <si>
    <t>ALMACEN LIMPIEZA</t>
  </si>
  <si>
    <t>ALMACEN MATERIAL GASTABLE OFICINA</t>
  </si>
  <si>
    <t>ALMACEN DESECHABLES</t>
  </si>
  <si>
    <t>ALMACEN MEDICAMENTOS</t>
  </si>
  <si>
    <t>ALMACEN DE ACABADOS TEXTILES</t>
  </si>
  <si>
    <t>ALMACEN UTILES VARIOS</t>
  </si>
  <si>
    <t>ALMACEN ACTIVO FIJO</t>
  </si>
  <si>
    <t>JULIO 2023</t>
  </si>
  <si>
    <t>CONTEO AL 31/07/2023</t>
  </si>
  <si>
    <t>**Consejo Nacional para la Niñez y la Adolescencia</t>
  </si>
  <si>
    <t>Av. Máximo Gómez #156</t>
  </si>
  <si>
    <t>Santo Domingo, Rep. Dom</t>
  </si>
  <si>
    <t>Inventario por Almacén: ALIMENTOS Y BEBIDAS</t>
  </si>
  <si>
    <t>Artículo</t>
  </si>
  <si>
    <t>Descripción</t>
  </si>
  <si>
    <t>Conteo 31/07/2023</t>
  </si>
  <si>
    <t>Unidad de medida</t>
  </si>
  <si>
    <t>Valor</t>
  </si>
  <si>
    <t>Total</t>
  </si>
  <si>
    <t>50151513-0007</t>
  </si>
  <si>
    <t>ACEITE DE SOYA 64 ONZ</t>
  </si>
  <si>
    <t>UNIDAD</t>
  </si>
  <si>
    <t>50151513-0001</t>
  </si>
  <si>
    <t>Aceite Verde Galón de 5 Libras</t>
  </si>
  <si>
    <t>50151513-0002</t>
  </si>
  <si>
    <t xml:space="preserve">Aceite de Soya 128 onzas </t>
  </si>
  <si>
    <t>50151513-0008</t>
  </si>
  <si>
    <t>Aceite en botella de464 ml</t>
  </si>
  <si>
    <t>50171903-0001</t>
  </si>
  <si>
    <t>Aceituna y alcaparras 14 onz</t>
  </si>
  <si>
    <t>50171903-0002</t>
  </si>
  <si>
    <t>Aceitunas Rellenas con Pimentón 13.5 oz.</t>
  </si>
  <si>
    <t>50202301-0003</t>
  </si>
  <si>
    <t>Agua Embotellada de 5 Galones</t>
  </si>
  <si>
    <t>50202301-0002</t>
  </si>
  <si>
    <t>Agua de consumo de botellas plàsticas 20/1</t>
  </si>
  <si>
    <t>50202301-0004</t>
  </si>
  <si>
    <t>Agua embotellada 5 galones hogares de paso</t>
  </si>
  <si>
    <t>50202301-0006</t>
  </si>
  <si>
    <t>Agua embotellada de 16 Onzas</t>
  </si>
  <si>
    <t>50202301-0001</t>
  </si>
  <si>
    <t>Agua para consumo de bebe 128oz</t>
  </si>
  <si>
    <t>50101538-0036</t>
  </si>
  <si>
    <t xml:space="preserve">Aguacate  </t>
  </si>
  <si>
    <t>50101538-0055</t>
  </si>
  <si>
    <t>Ajies morrones varios colores</t>
  </si>
  <si>
    <t>50101538-0049</t>
  </si>
  <si>
    <t>Ajies verdes tipo cubanela</t>
  </si>
  <si>
    <t>50101538-0009</t>
  </si>
  <si>
    <t xml:space="preserve">Ajo selecto producción nacional </t>
  </si>
  <si>
    <t>50101538-0005</t>
  </si>
  <si>
    <t xml:space="preserve">Ajíes  tipo cubanela </t>
  </si>
  <si>
    <t>50101538-0003</t>
  </si>
  <si>
    <t xml:space="preserve">Ajíes morrones (Amarillo)  </t>
  </si>
  <si>
    <t>50101538-0004</t>
  </si>
  <si>
    <t xml:space="preserve">Ajíes morrones (Mamey) </t>
  </si>
  <si>
    <t>50101538-0002</t>
  </si>
  <si>
    <t xml:space="preserve">Ajíes morrones (Rojo)  </t>
  </si>
  <si>
    <t>50101538-0037</t>
  </si>
  <si>
    <t>Albahaca fresca</t>
  </si>
  <si>
    <t>50221101-0008</t>
  </si>
  <si>
    <t>Alimento Harvest Lentil Pro</t>
  </si>
  <si>
    <t>50171550-0009</t>
  </si>
  <si>
    <t>Anís Dulce</t>
  </si>
  <si>
    <t>50101538-0010</t>
  </si>
  <si>
    <t xml:space="preserve">Apio fresco </t>
  </si>
  <si>
    <t>50221001-0003</t>
  </si>
  <si>
    <t xml:space="preserve">Arroz selecto grado A </t>
  </si>
  <si>
    <t>50221101-0009</t>
  </si>
  <si>
    <t>50221101-0002</t>
  </si>
  <si>
    <t>Arroz super selecto grado A</t>
  </si>
  <si>
    <t>50221101-0001</t>
  </si>
  <si>
    <t xml:space="preserve">Arroz super selecto grado B de producción nacional  </t>
  </si>
  <si>
    <t>50101538-0039</t>
  </si>
  <si>
    <t xml:space="preserve">Arvejas de produccion nacional </t>
  </si>
  <si>
    <t>50101538-0016</t>
  </si>
  <si>
    <t xml:space="preserve">Auyama  </t>
  </si>
  <si>
    <t>50101542-0001</t>
  </si>
  <si>
    <t xml:space="preserve">Avena entera instantanea </t>
  </si>
  <si>
    <t>50221101-0006</t>
  </si>
  <si>
    <t>Avena entera instantanea 650 a 680 gramos</t>
  </si>
  <si>
    <t>50171550-0003</t>
  </si>
  <si>
    <t>Azafran</t>
  </si>
  <si>
    <t>50161509-0001</t>
  </si>
  <si>
    <t xml:space="preserve">Azúcar Blanca </t>
  </si>
  <si>
    <t>50161509-0002</t>
  </si>
  <si>
    <t xml:space="preserve">Azúcar Crema (Sacos)  </t>
  </si>
  <si>
    <t>50161509-0004</t>
  </si>
  <si>
    <t>Azúcar Crema libras</t>
  </si>
  <si>
    <t>50161509-0005</t>
  </si>
  <si>
    <t>Azúcar crema (paquete de 5 libras)</t>
  </si>
  <si>
    <t>50101538-0035</t>
  </si>
  <si>
    <t xml:space="preserve">Batata Fresca </t>
  </si>
  <si>
    <t>50101538-0046</t>
  </si>
  <si>
    <t>Berenjena selecta produccion nacional</t>
  </si>
  <si>
    <t>50182001-0001</t>
  </si>
  <si>
    <t xml:space="preserve">Bizcocho paquete </t>
  </si>
  <si>
    <t>50101538-0011</t>
  </si>
  <si>
    <t xml:space="preserve">Brócoli </t>
  </si>
  <si>
    <t>50201706-0002</t>
  </si>
  <si>
    <t xml:space="preserve">Cafe en polvo fardo 20/1 (1 Libra)  </t>
  </si>
  <si>
    <t>PAQUETE 20/1</t>
  </si>
  <si>
    <t>50171550-0007</t>
  </si>
  <si>
    <t>Canela entera</t>
  </si>
  <si>
    <t>50171550-0001</t>
  </si>
  <si>
    <t xml:space="preserve">Canelilla </t>
  </si>
  <si>
    <t>LIBRA</t>
  </si>
  <si>
    <t>50111510-0008</t>
  </si>
  <si>
    <t>Carne Filete de Cerdo</t>
  </si>
  <si>
    <t>50111510-0001</t>
  </si>
  <si>
    <t xml:space="preserve">Carne de Res entera tipo Roti sin hueso fresca </t>
  </si>
  <si>
    <t>50111510-0003</t>
  </si>
  <si>
    <t xml:space="preserve">Carne de cerdo para guisar sin hueso </t>
  </si>
  <si>
    <t>50111510-0004</t>
  </si>
  <si>
    <t xml:space="preserve">Carne de res de bistec sin hueso fresca  </t>
  </si>
  <si>
    <t>50111510-0002</t>
  </si>
  <si>
    <t xml:space="preserve">Carne de res molida fresca </t>
  </si>
  <si>
    <t>50112001-0001</t>
  </si>
  <si>
    <t>Carnes de hamburguesa</t>
  </si>
  <si>
    <t>50101538-0023</t>
  </si>
  <si>
    <t xml:space="preserve">Cebolla roja producción nacional   </t>
  </si>
  <si>
    <t>50221101-0004</t>
  </si>
  <si>
    <t>Cereal de Arroz en Latas 270gr.</t>
  </si>
  <si>
    <t>50221201-0003</t>
  </si>
  <si>
    <t>Cereal de cinco cereales latas 270 gr</t>
  </si>
  <si>
    <t>50221201-0002</t>
  </si>
  <si>
    <t xml:space="preserve">Cereal de tres cereales latas 270 gr </t>
  </si>
  <si>
    <t>50221101-0003</t>
  </si>
  <si>
    <t>Cereal sin Gluten</t>
  </si>
  <si>
    <t>50111510-0011</t>
  </si>
  <si>
    <t>Cernes de Pavo</t>
  </si>
  <si>
    <t>50101634-0003</t>
  </si>
  <si>
    <t xml:space="preserve">Chinola </t>
  </si>
  <si>
    <t>50161511-0008</t>
  </si>
  <si>
    <t>Chocolate o cocoa 1 lb</t>
  </si>
  <si>
    <t>50161511-0001</t>
  </si>
  <si>
    <t>Chocolate o cocoa Frascos de 1 Libras</t>
  </si>
  <si>
    <t>50112001-0005</t>
  </si>
  <si>
    <t xml:space="preserve">Chuleta de cerdo fresca rebanada   </t>
  </si>
  <si>
    <t>50111510-0015</t>
  </si>
  <si>
    <t>Chuleta fresca (piezas)</t>
  </si>
  <si>
    <t>50101538-0024</t>
  </si>
  <si>
    <t xml:space="preserve">Cilantro (Paquetes de 2 libras) </t>
  </si>
  <si>
    <t>50171550-0013</t>
  </si>
  <si>
    <t>Clavo dulce</t>
  </si>
  <si>
    <t>50101538-0030</t>
  </si>
  <si>
    <t xml:space="preserve">Coliflor   </t>
  </si>
  <si>
    <t>50193001-0001</t>
  </si>
  <si>
    <t>Compotas para bebes de Frutas diferentes ( postre de frutas manzanas, etc.) 4onz.</t>
  </si>
  <si>
    <t>50112001-0007</t>
  </si>
  <si>
    <t>Costillitas de cerdo Ahumadas</t>
  </si>
  <si>
    <t>50131703-0003</t>
  </si>
  <si>
    <t>Crema de Leche de 1 litro</t>
  </si>
  <si>
    <t>50221102-0002</t>
  </si>
  <si>
    <t>Crema de Trigo con Hierro y Vitaminas (HARINA DE NEGRITO))</t>
  </si>
  <si>
    <t>50201714-0001</t>
  </si>
  <si>
    <t>Crema para café 22 onza (cremora)</t>
  </si>
  <si>
    <t>50181904-0003</t>
  </si>
  <si>
    <t>Crustones paquetes de 2.6 Libras</t>
  </si>
  <si>
    <t>40142606-0002</t>
  </si>
  <si>
    <t>Curva de 2"</t>
  </si>
  <si>
    <t>50192301-0002</t>
  </si>
  <si>
    <t>Dulces de Navidad Variados</t>
  </si>
  <si>
    <t>50221201-0004</t>
  </si>
  <si>
    <t>Fecula de maiz 425 gr</t>
  </si>
  <si>
    <t>50121537-0002</t>
  </si>
  <si>
    <t>Filete de Tilapia</t>
  </si>
  <si>
    <t>42231804-0002</t>
  </si>
  <si>
    <t>Formula Infantil asociado con el Reflujo 375 gm a 400 gm</t>
  </si>
  <si>
    <t>42231802-0024</t>
  </si>
  <si>
    <t>Formula Infantil con Proteina Extensamente Hidrolizada  para niños de 0 a 12 meses 900gm</t>
  </si>
  <si>
    <t>42231802-0023</t>
  </si>
  <si>
    <t>Formula Láctea de 0-6 meses  caja 12/1</t>
  </si>
  <si>
    <t>50193001-0007</t>
  </si>
  <si>
    <t>Formula lactea para niños de 0 a 12 meses libre de aceite de palma 850 gramos</t>
  </si>
  <si>
    <t>42231802-0025</t>
  </si>
  <si>
    <t xml:space="preserve">Formula lactea para niños de 12 a 24 meses libre de aciete de palma </t>
  </si>
  <si>
    <t>50131702-0001</t>
  </si>
  <si>
    <t>Formula láctea entera en polvo 2,200gr</t>
  </si>
  <si>
    <t>42231801-0003</t>
  </si>
  <si>
    <t>Fórmula Láctea deslactosada en polvo 800 gr</t>
  </si>
  <si>
    <t>42231802-0009</t>
  </si>
  <si>
    <t xml:space="preserve">Fórmula infantil totalmente hidrolizada para niños de 0 a 12 meses 454 grs  </t>
  </si>
  <si>
    <t>42231802-0007</t>
  </si>
  <si>
    <t>Fórmula láctea para niños de 0 a 6 meses  libre de aceite de palma de 350 gr a 900 gr</t>
  </si>
  <si>
    <t>42231802-0012</t>
  </si>
  <si>
    <t xml:space="preserve">Fórmula láctea similac 1 </t>
  </si>
  <si>
    <t>42231802-0001</t>
  </si>
  <si>
    <t>Fórmula láctea similac Total conform 820 GR</t>
  </si>
  <si>
    <t>50181905-0007</t>
  </si>
  <si>
    <t>Galleta de navidad paq. 24/1</t>
  </si>
  <si>
    <t>PAQUETE</t>
  </si>
  <si>
    <t>50181903-0002</t>
  </si>
  <si>
    <t>Galletas de Avena cajas 1.57 kg</t>
  </si>
  <si>
    <t>50181905-0004</t>
  </si>
  <si>
    <t>Galletas de Pan</t>
  </si>
  <si>
    <t>FUNDAS</t>
  </si>
  <si>
    <t>50181909-0001</t>
  </si>
  <si>
    <t>Galletas de soda</t>
  </si>
  <si>
    <t>50181905-0003</t>
  </si>
  <si>
    <t xml:space="preserve">Galletas dulce  </t>
  </si>
  <si>
    <t>50181903-0001</t>
  </si>
  <si>
    <t>Galletas saladas</t>
  </si>
  <si>
    <t>50101543-0006</t>
  </si>
  <si>
    <t>Garbanzos enlatados 15 onz</t>
  </si>
  <si>
    <t>50192401-0003</t>
  </si>
  <si>
    <t xml:space="preserve">Gelatina de diferentes sabores (Fresa,  uva,  frambuesa,  piña) de 155 gr </t>
  </si>
  <si>
    <t>50101543-0004</t>
  </si>
  <si>
    <t xml:space="preserve">Guandules verdes enlatados 15 onz </t>
  </si>
  <si>
    <t>50221001-0002</t>
  </si>
  <si>
    <t>Guandules verdes enlatados 15oz</t>
  </si>
  <si>
    <t>50101634-0015</t>
  </si>
  <si>
    <t xml:space="preserve">Guineos Maduros </t>
  </si>
  <si>
    <t>50101634-0014</t>
  </si>
  <si>
    <t xml:space="preserve">Guineos Verdes  </t>
  </si>
  <si>
    <t>50101543-0008</t>
  </si>
  <si>
    <t>Habichuela Negra de Produción Nacional</t>
  </si>
  <si>
    <t>50101538-0040</t>
  </si>
  <si>
    <t xml:space="preserve">Habichuelas blancas de producción nacional  </t>
  </si>
  <si>
    <t>50101543-0001</t>
  </si>
  <si>
    <t>Habichuelas blancas enlatadas 15 onzas</t>
  </si>
  <si>
    <t>50101543-0003</t>
  </si>
  <si>
    <t>Habichuelas negras enlatadas 15 onzas</t>
  </si>
  <si>
    <t>50101538-0048</t>
  </si>
  <si>
    <t>Habichuelas rojas de producción nacional</t>
  </si>
  <si>
    <t>50101543-0002</t>
  </si>
  <si>
    <t>Habichuelas rojas enlatadas 15 onzas</t>
  </si>
  <si>
    <t>50221201-0005</t>
  </si>
  <si>
    <t>Harina de maiz 397 gr (1Libras)</t>
  </si>
  <si>
    <t>50221201-0001</t>
  </si>
  <si>
    <t xml:space="preserve">Hojuelas de maiz (Cornflakes) con azúcar Funda 5 libras) </t>
  </si>
  <si>
    <t>50131606-0001</t>
  </si>
  <si>
    <t xml:space="preserve">Huevo fresco 30/1 </t>
  </si>
  <si>
    <t>CARTON</t>
  </si>
  <si>
    <t>50112001-0002</t>
  </si>
  <si>
    <t xml:space="preserve">Jamón cocido de producción nacional </t>
  </si>
  <si>
    <t>50171550-0010</t>
  </si>
  <si>
    <t>Jengibre</t>
  </si>
  <si>
    <t>50202304-0004</t>
  </si>
  <si>
    <t>Jugo de Naranja estable de 1/2 galón 64 Onzas</t>
  </si>
  <si>
    <t>50202304-0001</t>
  </si>
  <si>
    <t>Jugo estable fuera de la nevera de 200 ml</t>
  </si>
  <si>
    <t>50202304-0008</t>
  </si>
  <si>
    <t>Jugos Surtidos 24/1 6.76 oz</t>
  </si>
  <si>
    <t>50202305-0001</t>
  </si>
  <si>
    <t>Jugos de carton 330ml</t>
  </si>
  <si>
    <t>50202304-0006</t>
  </si>
  <si>
    <t>Jugos de de cajita de 330ml</t>
  </si>
  <si>
    <t>50193002-0001</t>
  </si>
  <si>
    <t>Jugos de diferentes sabores paq. 24/1</t>
  </si>
  <si>
    <t>50202304-0007</t>
  </si>
  <si>
    <t>Jugos de loncheras 200ml sabores variados</t>
  </si>
  <si>
    <t>50171831-0012</t>
  </si>
  <si>
    <t>Ketchup con aplicador 14 oz.</t>
  </si>
  <si>
    <t>50192703-0001</t>
  </si>
  <si>
    <t>Kit de alimentos</t>
  </si>
  <si>
    <t>50112001-0008</t>
  </si>
  <si>
    <t>Lacon Rebanado</t>
  </si>
  <si>
    <t>50131701-0001</t>
  </si>
  <si>
    <t>Leche (Litro)</t>
  </si>
  <si>
    <t>50171830-0001</t>
  </si>
  <si>
    <t>Leche de Coco</t>
  </si>
  <si>
    <t>50101634-0002</t>
  </si>
  <si>
    <t>Lechoza</t>
  </si>
  <si>
    <t>50101538-0031</t>
  </si>
  <si>
    <t xml:space="preserve">Lechuga Repollada </t>
  </si>
  <si>
    <t>50101538-0032</t>
  </si>
  <si>
    <t xml:space="preserve">Lechuga Romana </t>
  </si>
  <si>
    <t>50101538-0034</t>
  </si>
  <si>
    <t xml:space="preserve">Lechuga Romana  </t>
  </si>
  <si>
    <t>50101543-0005</t>
  </si>
  <si>
    <t>Lentejas de produccion nacional</t>
  </si>
  <si>
    <t>50101634-0006</t>
  </si>
  <si>
    <t xml:space="preserve">Limones Agrios   </t>
  </si>
  <si>
    <t>50112001-0009</t>
  </si>
  <si>
    <t>Longaniza</t>
  </si>
  <si>
    <t>50171550-0006</t>
  </si>
  <si>
    <t xml:space="preserve">Malagueta </t>
  </si>
  <si>
    <t>50192301-0001</t>
  </si>
  <si>
    <t>Malvavisco</t>
  </si>
  <si>
    <t>50131703-0002</t>
  </si>
  <si>
    <t xml:space="preserve">Mantequilla de barrita 113 gr </t>
  </si>
  <si>
    <t>50192402-0001</t>
  </si>
  <si>
    <t>Mantequilla de maní de 1 Libras</t>
  </si>
  <si>
    <t>50131703-0001</t>
  </si>
  <si>
    <t xml:space="preserve">Mantequilla pura de leche   </t>
  </si>
  <si>
    <t>50161509-0007</t>
  </si>
  <si>
    <t>Manzana Rojas</t>
  </si>
  <si>
    <t>50161509-0006</t>
  </si>
  <si>
    <t>Manzana Verdes</t>
  </si>
  <si>
    <t>50131701-0003</t>
  </si>
  <si>
    <t>Margarina de 5 libras</t>
  </si>
  <si>
    <t>111101-0001</t>
  </si>
  <si>
    <t>Mayonesa de 128 oz.</t>
  </si>
  <si>
    <t>50101717-0002</t>
  </si>
  <si>
    <t>Maìz dulce enlatado 15 onz</t>
  </si>
  <si>
    <t>50101634-0005</t>
  </si>
  <si>
    <t xml:space="preserve">Melón </t>
  </si>
  <si>
    <t>50192401-0002</t>
  </si>
  <si>
    <t>Mermeladas frascos diferentes sabores 430gr</t>
  </si>
  <si>
    <t>50192403-0001</t>
  </si>
  <si>
    <t>Miel de Abeja de 16 Oz.</t>
  </si>
  <si>
    <t>50101538-0051</t>
  </si>
  <si>
    <t>Molondrones</t>
  </si>
  <si>
    <t>50171831-0004</t>
  </si>
  <si>
    <t xml:space="preserve">Mostaza 5 libras  </t>
  </si>
  <si>
    <t>50171831-0001</t>
  </si>
  <si>
    <t>Mostaza frasco de 16 oz.</t>
  </si>
  <si>
    <t>50111510-0012</t>
  </si>
  <si>
    <t>Muslo de Pollo (Libras)</t>
  </si>
  <si>
    <t>50101634-0008</t>
  </si>
  <si>
    <t xml:space="preserve">Naranja Agria </t>
  </si>
  <si>
    <t>50101634-0007</t>
  </si>
  <si>
    <t xml:space="preserve">Naranja Dulce  </t>
  </si>
  <si>
    <t>50171550-0005</t>
  </si>
  <si>
    <t>Oregano entero</t>
  </si>
  <si>
    <t>50181901-0003</t>
  </si>
  <si>
    <t>Pan Fresco sobao</t>
  </si>
  <si>
    <t>50181901-0001</t>
  </si>
  <si>
    <t xml:space="preserve">Pan fresco para hamburguesa 8/1 </t>
  </si>
  <si>
    <t>50181901-0002</t>
  </si>
  <si>
    <t xml:space="preserve">Pan para Hot Dog funda 8/1  </t>
  </si>
  <si>
    <t>50192603-0004</t>
  </si>
  <si>
    <t xml:space="preserve">Papa Pre-cocida para freir </t>
  </si>
  <si>
    <t>50101538-0001</t>
  </si>
  <si>
    <t xml:space="preserve">Papa selecta producción Nacional </t>
  </si>
  <si>
    <t>50101634-0009</t>
  </si>
  <si>
    <t xml:space="preserve">Pasa sin semilla </t>
  </si>
  <si>
    <t>50171831-0007</t>
  </si>
  <si>
    <t>Pasta de tomate de 1 Kilo</t>
  </si>
  <si>
    <t>50171831-0011</t>
  </si>
  <si>
    <t xml:space="preserve">Pasta de tomate de 8 onzas caja 24/1 </t>
  </si>
  <si>
    <t>50192902-0008</t>
  </si>
  <si>
    <t>Pasta natural S/ refrigerar (Mostachones)</t>
  </si>
  <si>
    <t>50192902-0009</t>
  </si>
  <si>
    <t>Pasta natural estable sin refrigerar (Coditos 16oz)</t>
  </si>
  <si>
    <t>50192902-0002</t>
  </si>
  <si>
    <t xml:space="preserve">Pasta natural estable sin refrigerar (Espaguetis) paquere de 1 libra  </t>
  </si>
  <si>
    <t>50192902-0005</t>
  </si>
  <si>
    <t xml:space="preserve">Pasta natural estable sin refrigerar (Espirales de colores) Paquete de 1 libra  </t>
  </si>
  <si>
    <t>50192902-0003</t>
  </si>
  <si>
    <t xml:space="preserve">Pasta natural estable sin refrigerar (Fideos) paquete de 1 libra </t>
  </si>
  <si>
    <t>50192902-0004</t>
  </si>
  <si>
    <t xml:space="preserve">Pasta natural estable sin refrigerar (Lasagna) Paquete de 1 libra </t>
  </si>
  <si>
    <t>50192902-0007</t>
  </si>
  <si>
    <t>Pasta natural s/refrigeral (Penne) paq. de 1Libras</t>
  </si>
  <si>
    <t>50111510-0005</t>
  </si>
  <si>
    <t xml:space="preserve">Pechugas de Pollo </t>
  </si>
  <si>
    <t>50101538-0019</t>
  </si>
  <si>
    <t xml:space="preserve">Pepinos  </t>
  </si>
  <si>
    <t>50121537-0001</t>
  </si>
  <si>
    <t xml:space="preserve">Pescado mero basa  </t>
  </si>
  <si>
    <t>50121538-0001</t>
  </si>
  <si>
    <t xml:space="preserve">Pescado seco procesado (Bacalao) </t>
  </si>
  <si>
    <t>50101543-0007</t>
  </si>
  <si>
    <t>Petit pois enlatados 15 onz</t>
  </si>
  <si>
    <t>50112001-0012</t>
  </si>
  <si>
    <t>Pierna de cerdo</t>
  </si>
  <si>
    <t>50111510-0013</t>
  </si>
  <si>
    <t>Pierna de cerdo (mitades)</t>
  </si>
  <si>
    <t>50101634-0001</t>
  </si>
  <si>
    <t xml:space="preserve">Piña  </t>
  </si>
  <si>
    <t>50101538-0044</t>
  </si>
  <si>
    <t>Plátanos Maduros</t>
  </si>
  <si>
    <t>50101634-0013</t>
  </si>
  <si>
    <t xml:space="preserve">Plátanos Verdes </t>
  </si>
  <si>
    <t>50111510-0007</t>
  </si>
  <si>
    <t>Pollo entero congelado sin equipaje</t>
  </si>
  <si>
    <t>50101538-0038</t>
  </si>
  <si>
    <t xml:space="preserve">Puerro (Paquete de 2 libras)  </t>
  </si>
  <si>
    <t>50101538-0056</t>
  </si>
  <si>
    <t>Puerro fino</t>
  </si>
  <si>
    <t>50131802-0003</t>
  </si>
  <si>
    <t xml:space="preserve">Queso tipo Cheddar </t>
  </si>
  <si>
    <t>50131802-0001</t>
  </si>
  <si>
    <t xml:space="preserve">Queso tipo danes de producción nacional  </t>
  </si>
  <si>
    <t>50131802-0002</t>
  </si>
  <si>
    <t>Queso tipo mozzarella</t>
  </si>
  <si>
    <t>50221001-0001</t>
  </si>
  <si>
    <t>Raciones Alimenticias</t>
  </si>
  <si>
    <t>50202306-0003</t>
  </si>
  <si>
    <t>Refresco en Botella 200ml</t>
  </si>
  <si>
    <t>50202306-0001</t>
  </si>
  <si>
    <t xml:space="preserve">Refrescos doble litro </t>
  </si>
  <si>
    <t>50101538-0018</t>
  </si>
  <si>
    <t xml:space="preserve">Remolachas </t>
  </si>
  <si>
    <t>50101538-0020</t>
  </si>
  <si>
    <t xml:space="preserve">Repollo Blanco </t>
  </si>
  <si>
    <t>50101538-0021</t>
  </si>
  <si>
    <t xml:space="preserve">Repollo Morado  </t>
  </si>
  <si>
    <t>50101538-0054</t>
  </si>
  <si>
    <t>Rugula  paq. de 2 Libras</t>
  </si>
  <si>
    <t>50171551-0005</t>
  </si>
  <si>
    <t>Sal detallada en fundas de 16 onzas</t>
  </si>
  <si>
    <t>50171551-0001</t>
  </si>
  <si>
    <t xml:space="preserve">Sal molida de 1 libra  </t>
  </si>
  <si>
    <t>50171551-0004</t>
  </si>
  <si>
    <t>Sal molida frsscos 8 onz</t>
  </si>
  <si>
    <t>50112001-0003</t>
  </si>
  <si>
    <t xml:space="preserve">Salami producción nacional </t>
  </si>
  <si>
    <t>50112001-0013</t>
  </si>
  <si>
    <t>Salchicha de diámetro para hot dog paq. 5/1</t>
  </si>
  <si>
    <t>50112001-0006</t>
  </si>
  <si>
    <t xml:space="preserve">Salchichas de diametro para Hot Dog </t>
  </si>
  <si>
    <t>50171831-0015</t>
  </si>
  <si>
    <t>Salsa Picante Frasco de 5 oz.</t>
  </si>
  <si>
    <t>50171831-0008</t>
  </si>
  <si>
    <t>Salsa china 128 onzas</t>
  </si>
  <si>
    <t>50171831-0006</t>
  </si>
  <si>
    <t xml:space="preserve">Salsa inglesa de 128 onza </t>
  </si>
  <si>
    <t>50121538-0005</t>
  </si>
  <si>
    <t>Sardina en salsa de tomate</t>
  </si>
  <si>
    <t>50121538-0002</t>
  </si>
  <si>
    <t xml:space="preserve">Sardinas enlatadas en aceite de soya 116-120 gr  </t>
  </si>
  <si>
    <t>50193001-0008</t>
  </si>
  <si>
    <t>Snacks surtidos variados</t>
  </si>
  <si>
    <t>50101717-0003</t>
  </si>
  <si>
    <t>Soya Texturizadas</t>
  </si>
  <si>
    <t>50221201-0009</t>
  </si>
  <si>
    <t>Super Cereal  (13 vitaminas y 6 minerales) 1.5 kg</t>
  </si>
  <si>
    <t>50131702-0007</t>
  </si>
  <si>
    <t>Suplemento Nutricional en Polvo</t>
  </si>
  <si>
    <t>42231801-0001</t>
  </si>
  <si>
    <t xml:space="preserve">Suplemento alimenticio para Jóvenes y adultos liquido 8 onzas (Vainilla,  fresa y chocolate)   </t>
  </si>
  <si>
    <t>42231804-0003</t>
  </si>
  <si>
    <t>Suplemento alimenticio para diabeticos de 8 oz.</t>
  </si>
  <si>
    <t>42231801-0002</t>
  </si>
  <si>
    <t xml:space="preserve">Suplemento alimenticio para jóvenes y adultos en polvo 400 gr (Vainilla,  fresa y Chocolate ) </t>
  </si>
  <si>
    <t>42231802-0004</t>
  </si>
  <si>
    <t xml:space="preserve">Suplemento alimenticio para niños 3 años en adelante en polvo 400 gr (Vainilla  fresa y chocolate) </t>
  </si>
  <si>
    <t>42231801-0004</t>
  </si>
  <si>
    <t>Suplemento nutricional para embarazada  gestante y lactantes</t>
  </si>
  <si>
    <t>50202307-0001</t>
  </si>
  <si>
    <t xml:space="preserve">Suplemento para diabetico de 8 onzas </t>
  </si>
  <si>
    <t>50181909-0002</t>
  </si>
  <si>
    <t>Sándwich Empacado</t>
  </si>
  <si>
    <t>50101634-0004</t>
  </si>
  <si>
    <t xml:space="preserve">Tamarindo (Paquetes de 1 libra)  </t>
  </si>
  <si>
    <t>50192303-0002</t>
  </si>
  <si>
    <t xml:space="preserve">Tarro helado </t>
  </si>
  <si>
    <t>50101538-0025</t>
  </si>
  <si>
    <t xml:space="preserve">Tayota </t>
  </si>
  <si>
    <t>50181901-0004</t>
  </si>
  <si>
    <t>Telera de Pan Grande</t>
  </si>
  <si>
    <t>121203-0001</t>
  </si>
  <si>
    <t>Tempera  no toxica y lavable. (colres variados)</t>
  </si>
  <si>
    <t>50101538-0008</t>
  </si>
  <si>
    <t xml:space="preserve">Tomate Barceló </t>
  </si>
  <si>
    <t>50101538-0007</t>
  </si>
  <si>
    <t xml:space="preserve">Tomate ensalada </t>
  </si>
  <si>
    <t>50192603-0002</t>
  </si>
  <si>
    <t>Tortillas duras de Maiz</t>
  </si>
  <si>
    <t>50192603-0001</t>
  </si>
  <si>
    <t>Tortillas suaves de trigo</t>
  </si>
  <si>
    <t>50101717-0001</t>
  </si>
  <si>
    <t>Trigo entero grado A</t>
  </si>
  <si>
    <t>50121538-0003</t>
  </si>
  <si>
    <t xml:space="preserve">Tuna en trozos aceite vegetal 145 gramos </t>
  </si>
  <si>
    <t>50121538-0004</t>
  </si>
  <si>
    <t xml:space="preserve">Tuna en trozos en agua 140-145 gramos  </t>
  </si>
  <si>
    <t>50202305-0002</t>
  </si>
  <si>
    <t xml:space="preserve">Té caliente sabores variados </t>
  </si>
  <si>
    <t>50161509-0008</t>
  </si>
  <si>
    <t>Uvas</t>
  </si>
  <si>
    <t>50171707-0004</t>
  </si>
  <si>
    <t>VINAGRES</t>
  </si>
  <si>
    <t>50171550-0012</t>
  </si>
  <si>
    <t>Vainilla Blanca de 128 oz.</t>
  </si>
  <si>
    <t>50101538-0050</t>
  </si>
  <si>
    <t>Vainitas Larga</t>
  </si>
  <si>
    <t>50101538-0006</t>
  </si>
  <si>
    <t xml:space="preserve">Verdura Fresca (Paquetes 2 lbs) </t>
  </si>
  <si>
    <t>50171707-0002</t>
  </si>
  <si>
    <t xml:space="preserve">Vinagre galón 128 onzas  </t>
  </si>
  <si>
    <t>50202203-0004</t>
  </si>
  <si>
    <t>Vino Blanco Seco</t>
  </si>
  <si>
    <t>50202203-0003</t>
  </si>
  <si>
    <t>Vino Tinto Seco</t>
  </si>
  <si>
    <t>50202203-0002</t>
  </si>
  <si>
    <t>Vino Tinto para cocinar</t>
  </si>
  <si>
    <t>50171708-0001</t>
  </si>
  <si>
    <t>Vino de Cocinar (tinto) 700ml</t>
  </si>
  <si>
    <t>50101538-0028</t>
  </si>
  <si>
    <t xml:space="preserve">Yautía Amarilla </t>
  </si>
  <si>
    <t>50101538-0027</t>
  </si>
  <si>
    <t xml:space="preserve">Yautía Blanca </t>
  </si>
  <si>
    <t>50192303-0001</t>
  </si>
  <si>
    <t>Yogur Galon</t>
  </si>
  <si>
    <t>50131703-0004</t>
  </si>
  <si>
    <t>Yogurt de diferentes sabores de galón de 128oz</t>
  </si>
  <si>
    <t>50131701-0004</t>
  </si>
  <si>
    <t>Yogurt en Potes de 8 Onzas</t>
  </si>
  <si>
    <t>50101538-0026</t>
  </si>
  <si>
    <t xml:space="preserve">Yuca Selecta </t>
  </si>
  <si>
    <t>50101538-0017</t>
  </si>
  <si>
    <t xml:space="preserve">Zanahorias  </t>
  </si>
  <si>
    <t>50101538-0052</t>
  </si>
  <si>
    <t>Zukini</t>
  </si>
  <si>
    <t>50101538-0029</t>
  </si>
  <si>
    <t xml:space="preserve">Ñame Blanco Fresco  </t>
  </si>
  <si>
    <t>Julio 2023</t>
  </si>
  <si>
    <t>Inventario por Almacén: Materiales de Limpieza</t>
  </si>
  <si>
    <t>Conteo al 31-07-2023</t>
  </si>
  <si>
    <t>Unidad de Medida</t>
  </si>
  <si>
    <t>51241225-0001</t>
  </si>
  <si>
    <t>(CODIGO INACTIVO NO USAR) CREMA O LOCIONES PARA FARMACEUTICAS</t>
  </si>
  <si>
    <t>47131816-0001</t>
  </si>
  <si>
    <t xml:space="preserve">(CODIGO INACTIVO NO USAR) CREMA O LOCIONES PARA FARMACEUTICAS </t>
  </si>
  <si>
    <t>47131805-0017</t>
  </si>
  <si>
    <t xml:space="preserve">(CODIGO INACTIVO  NO USAR) Bicarbonato de sodio </t>
  </si>
  <si>
    <t>47131821-0001</t>
  </si>
  <si>
    <t xml:space="preserve">(CODIGO INACTIVO NO USAR) Desgrasante Liquido </t>
  </si>
  <si>
    <t>12161902-0001</t>
  </si>
  <si>
    <t xml:space="preserve">(CODIGO INACTIVO NO USAR) Detergente en polvo </t>
  </si>
  <si>
    <t>47131805-0008</t>
  </si>
  <si>
    <t>(CODIGO INACTIVO  NO USAR) Suavizante para ropa</t>
  </si>
  <si>
    <t>47131831-0001</t>
  </si>
  <si>
    <t xml:space="preserve">(CODIGO INACTIVO NO USAR) Àcido Muriàtico </t>
  </si>
  <si>
    <t>47131805-0004</t>
  </si>
  <si>
    <t>(CODIGO INACTIVO. NO USAR) Jabon lìquido para las Manos 128OZ</t>
  </si>
  <si>
    <t>47131602-0001</t>
  </si>
  <si>
    <t>ALMOHADILLAS PARA RESTREGAR</t>
  </si>
  <si>
    <t>47131602-0002</t>
  </si>
  <si>
    <t xml:space="preserve">ALMOHADILLAS PARA RESTREGAR </t>
  </si>
  <si>
    <t>47131602-0003</t>
  </si>
  <si>
    <t>47131602-0004</t>
  </si>
  <si>
    <t>47131602-0006</t>
  </si>
  <si>
    <t>53131607-0004</t>
  </si>
  <si>
    <t>Aceite Babe</t>
  </si>
  <si>
    <t>53131607-0002</t>
  </si>
  <si>
    <t xml:space="preserve">Aceite para Bebe </t>
  </si>
  <si>
    <t>53131602-0004</t>
  </si>
  <si>
    <t xml:space="preserve">Acondicionador (Rinse) </t>
  </si>
  <si>
    <t>53131626-0001</t>
  </si>
  <si>
    <t>Alcohol Gel Sanitizante  1/2 GALON</t>
  </si>
  <si>
    <t>51171504-0003</t>
  </si>
  <si>
    <t>BICARBONATO DE SODIO</t>
  </si>
  <si>
    <t>47131807-0001</t>
  </si>
  <si>
    <t>BLANQUEADORES</t>
  </si>
  <si>
    <t>47131807-0002</t>
  </si>
  <si>
    <t>47131605-0001</t>
  </si>
  <si>
    <t>CEPILLO DE LIMPIEZA</t>
  </si>
  <si>
    <t>47131608-0001</t>
  </si>
  <si>
    <t>CEPILLOS DE BAÑO</t>
  </si>
  <si>
    <t>53131503-0002</t>
  </si>
  <si>
    <t xml:space="preserve">Cepillo Dental para Adulto </t>
  </si>
  <si>
    <t>53131503-0001</t>
  </si>
  <si>
    <t xml:space="preserve">Cepillo Dental para niños  </t>
  </si>
  <si>
    <t>27111907-0001</t>
  </si>
  <si>
    <t>Cepillo de herreria</t>
  </si>
  <si>
    <t>53131607-0003</t>
  </si>
  <si>
    <t>Crema para Bebe</t>
  </si>
  <si>
    <t>53131661-0002</t>
  </si>
  <si>
    <t>Crema para Pañalitis</t>
  </si>
  <si>
    <t>47121804-0001</t>
  </si>
  <si>
    <t>Cubeta de limpieza standar</t>
  </si>
  <si>
    <t>47131803-0002</t>
  </si>
  <si>
    <t>DESINFECTANTE PARA USO DOMESTICO</t>
  </si>
  <si>
    <t>53131606-0001</t>
  </si>
  <si>
    <t>DESODORANTES</t>
  </si>
  <si>
    <t>53131606-0002</t>
  </si>
  <si>
    <t xml:space="preserve">Desodorante deporte sin Olor </t>
  </si>
  <si>
    <t>53131606-0004</t>
  </si>
  <si>
    <t>Desodorante en crema</t>
  </si>
  <si>
    <t>42295459-0002</t>
  </si>
  <si>
    <t>Dispensadores de Jabón o Loción</t>
  </si>
  <si>
    <t>47131604-0004</t>
  </si>
  <si>
    <t>ESCOBAS</t>
  </si>
  <si>
    <t>47131605-0002</t>
  </si>
  <si>
    <t>53131501-0001</t>
  </si>
  <si>
    <t xml:space="preserve">Enjuague Bucal Sin Alcohol </t>
  </si>
  <si>
    <t>40141702-0003</t>
  </si>
  <si>
    <t>Frasco atomizador para alcohol</t>
  </si>
  <si>
    <t>47121701-0002</t>
  </si>
  <si>
    <t xml:space="preserve">Fundas para Basura (25 x 54) </t>
  </si>
  <si>
    <t>PAQUETE 10/1</t>
  </si>
  <si>
    <t>47121701-0003</t>
  </si>
  <si>
    <t xml:space="preserve">Fundas para Basura (28 x 35) </t>
  </si>
  <si>
    <t>47121701-0001</t>
  </si>
  <si>
    <t xml:space="preserve">Fundas para Basura Blanca (17*22) </t>
  </si>
  <si>
    <t>PAQUETE 25/1</t>
  </si>
  <si>
    <t>53131602-0005</t>
  </si>
  <si>
    <t>Gotas para el pelo 4 Onz</t>
  </si>
  <si>
    <t>53131602-0003</t>
  </si>
  <si>
    <t>Grasa para el Pelo con Olor (gotitas)</t>
  </si>
  <si>
    <t>53102504-0001</t>
  </si>
  <si>
    <t>Guantes de limpieza Large (L)</t>
  </si>
  <si>
    <t>46181504-0003</t>
  </si>
  <si>
    <t>Guantes de limpieza domestica Size M</t>
  </si>
  <si>
    <t>53131636-0001</t>
  </si>
  <si>
    <t xml:space="preserve">Hidratante Agua Gel 5 Oz </t>
  </si>
  <si>
    <t>10191509-0002</t>
  </si>
  <si>
    <t>Insecticida en Spray de uso domético</t>
  </si>
  <si>
    <t>53131608-0003</t>
  </si>
  <si>
    <t>Jabon de Castilla</t>
  </si>
  <si>
    <t>53131608-0012</t>
  </si>
  <si>
    <t>Jabon de cuaba en pasta 5/1</t>
  </si>
  <si>
    <t>53131608-0001</t>
  </si>
  <si>
    <t xml:space="preserve">Jabones de Baño </t>
  </si>
  <si>
    <t>53131608-0002</t>
  </si>
  <si>
    <t>Jabón de aceite para Babe</t>
  </si>
  <si>
    <t>53131608-0011</t>
  </si>
  <si>
    <t>Jabón de fregar en crema de 425gm</t>
  </si>
  <si>
    <t>47132102-0006</t>
  </si>
  <si>
    <t xml:space="preserve">Kit de Higiene Personal </t>
  </si>
  <si>
    <t>47131805-0001</t>
  </si>
  <si>
    <t>LIMPIADORES DE PROPOSITO GENERAL</t>
  </si>
  <si>
    <t>47131805-0002</t>
  </si>
  <si>
    <t>47131805-0012</t>
  </si>
  <si>
    <t>47131805-0014</t>
  </si>
  <si>
    <t>47131805-0016</t>
  </si>
  <si>
    <t>47131805-0018</t>
  </si>
  <si>
    <t>47131805-0009</t>
  </si>
  <si>
    <t>47131805-0019</t>
  </si>
  <si>
    <t>53131607-0001</t>
  </si>
  <si>
    <t>LOCIONES O ACEITES PARA MANO O CUERPO</t>
  </si>
  <si>
    <t>47131810-0001</t>
  </si>
  <si>
    <t xml:space="preserve">Lavaplatos con Ingrediente Activo Biodegradable </t>
  </si>
  <si>
    <t>49121508-0001</t>
  </si>
  <si>
    <t xml:space="preserve">Mosquitero </t>
  </si>
  <si>
    <t>47131806-0001</t>
  </si>
  <si>
    <t>PULIDORES O CERA PARA MUEBLES</t>
  </si>
  <si>
    <t>14111704-0001</t>
  </si>
  <si>
    <t>Papel Higienico</t>
  </si>
  <si>
    <t>47121701-0006</t>
  </si>
  <si>
    <t>Papel de Aluminio Rollo</t>
  </si>
  <si>
    <t>53131502-0002</t>
  </si>
  <si>
    <t xml:space="preserve">Pasta Dental </t>
  </si>
  <si>
    <t>53131502-0001</t>
  </si>
  <si>
    <t xml:space="preserve">Pasta Dental Anticaries con Fluor (100 Ml) </t>
  </si>
  <si>
    <t>471315-0001</t>
  </si>
  <si>
    <t>Pañitos o toallas para limpieza</t>
  </si>
  <si>
    <t>14111701-0002</t>
  </si>
  <si>
    <t>Paños limpiadores desechables Paq. 80/1</t>
  </si>
  <si>
    <t>53131602-0001</t>
  </si>
  <si>
    <t xml:space="preserve">Peine para el Pelo </t>
  </si>
  <si>
    <t>50171550-0004</t>
  </si>
  <si>
    <t>Pimienta negra Frasco de 7 oz.</t>
  </si>
  <si>
    <t>52151502-0002</t>
  </si>
  <si>
    <t>Platos Desechables No.9</t>
  </si>
  <si>
    <t>47131611-0001</t>
  </si>
  <si>
    <t>RECOGEDOR DE BASURA</t>
  </si>
  <si>
    <t>47131812-0001</t>
  </si>
  <si>
    <t>REFRESCADOR DE AIRE</t>
  </si>
  <si>
    <t>15121803-0001</t>
  </si>
  <si>
    <t>Removedor de cemento y manchas</t>
  </si>
  <si>
    <t>53131607-0006</t>
  </si>
  <si>
    <t>Repelente</t>
  </si>
  <si>
    <t>41104211-0001</t>
  </si>
  <si>
    <t>SUAVIZANTE PARA ROPA</t>
  </si>
  <si>
    <t>14111705-0001</t>
  </si>
  <si>
    <t>Servilleta de Papel Rectangular 500/1</t>
  </si>
  <si>
    <t>53131628-0002</t>
  </si>
  <si>
    <t>Shampoo</t>
  </si>
  <si>
    <t>53131628-0001</t>
  </si>
  <si>
    <t xml:space="preserve">Shampoo para Bebè </t>
  </si>
  <si>
    <t>47131618-0001</t>
  </si>
  <si>
    <t>TRAPEROS HUMEDOS</t>
  </si>
  <si>
    <t>53131614-0001</t>
  </si>
  <si>
    <t>Talco para Bebe</t>
  </si>
  <si>
    <t>10191509-0003</t>
  </si>
  <si>
    <t>Tiza para Cucarachas</t>
  </si>
  <si>
    <t>53131624-0002</t>
  </si>
  <si>
    <t>Toalla Desechable</t>
  </si>
  <si>
    <t>52121704-0001</t>
  </si>
  <si>
    <t>Toalla de limpiar</t>
  </si>
  <si>
    <t>53131628-0004</t>
  </si>
  <si>
    <t>Tratamiento Megamix 16oz</t>
  </si>
  <si>
    <t>53131628-0009</t>
  </si>
  <si>
    <t>Tratamiento skala Leche Vegetal de 1 kilo</t>
  </si>
  <si>
    <t>53131602-0002</t>
  </si>
  <si>
    <t xml:space="preserve">Vaselina </t>
  </si>
  <si>
    <t>52152102-0001</t>
  </si>
  <si>
    <t>Vasos de plastico 16oz</t>
  </si>
  <si>
    <t>24121807-0005</t>
  </si>
  <si>
    <t>Zafacon para cocina</t>
  </si>
  <si>
    <t>Inventario por Almacén: Materiales de Oficina</t>
  </si>
  <si>
    <t>Conteo Al 31-07-2023</t>
  </si>
  <si>
    <t>44103103-0003</t>
  </si>
  <si>
    <t xml:space="preserve"> Tóner HP J3M70A (Amarillo)</t>
  </si>
  <si>
    <t>44111503-0002</t>
  </si>
  <si>
    <t>Bandejas para escritorio de 2 niveles en plástico</t>
  </si>
  <si>
    <t>44122101-0001</t>
  </si>
  <si>
    <t>Banditas de Goma 18mm 100/1</t>
  </si>
  <si>
    <t>44103103-0053</t>
  </si>
  <si>
    <t>Black CF310A</t>
  </si>
  <si>
    <t>44103103-0052</t>
  </si>
  <si>
    <t>Black HP954 XL</t>
  </si>
  <si>
    <t>14111531-0003</t>
  </si>
  <si>
    <t>Blocs o Cuadernos de Papel (Libretas Rayadas Grandes 8 1/2 * 11)</t>
  </si>
  <si>
    <t>14111531-0002</t>
  </si>
  <si>
    <t>Blocs o Cuadernos de Papel (Libretas Rayadas Pequeñas)</t>
  </si>
  <si>
    <t>14111531-0001</t>
  </si>
  <si>
    <t>Blocs o Cuadernos de Papel (Mascotas Cocidas)</t>
  </si>
  <si>
    <t>44121701-0007</t>
  </si>
  <si>
    <t>Bolígrafo Azul en Gel</t>
  </si>
  <si>
    <t>44111909-0001</t>
  </si>
  <si>
    <t>Borradores para Pizarra</t>
  </si>
  <si>
    <t>43202001-0001</t>
  </si>
  <si>
    <t>CD en Blanco con Carátula</t>
  </si>
  <si>
    <t>44111606-0001</t>
  </si>
  <si>
    <t>Caja Chica en Metal 10"</t>
  </si>
  <si>
    <t>24121503-0001</t>
  </si>
  <si>
    <t>Cajas de cartón para archivo 15" x 12" x 10" pulgadas</t>
  </si>
  <si>
    <t>14111513-0004</t>
  </si>
  <si>
    <t>Caligrafia Dominicana #1</t>
  </si>
  <si>
    <t>14111513-0006</t>
  </si>
  <si>
    <t>Caligrafia Dominicana #3</t>
  </si>
  <si>
    <t>14111513-0008</t>
  </si>
  <si>
    <t>Caligrafia Dominicana #5</t>
  </si>
  <si>
    <t>44122003-0008</t>
  </si>
  <si>
    <t>Carpeta blanca 3 argollas</t>
  </si>
  <si>
    <t>44122003-0003</t>
  </si>
  <si>
    <t>Carpeta para Archivo 1'</t>
  </si>
  <si>
    <t>44122003-0004</t>
  </si>
  <si>
    <t>Carpeta para Archivo 2'</t>
  </si>
  <si>
    <t>44122003-0002</t>
  </si>
  <si>
    <t>Carpeta para Archivo 3 hoyos 1' 1/2</t>
  </si>
  <si>
    <t>44122003-0006</t>
  </si>
  <si>
    <t>Carpetas Plastícas Tipo Maletin 81/2 x 11 con Logo</t>
  </si>
  <si>
    <t>44122003-0005</t>
  </si>
  <si>
    <t>Carpetas Timbradas</t>
  </si>
  <si>
    <t>44122003-0001</t>
  </si>
  <si>
    <t>Carpetas blancas de Tres Hoyos 3"</t>
  </si>
  <si>
    <t>44122003-0007</t>
  </si>
  <si>
    <t>Carpetas en Piel con Zipper</t>
  </si>
  <si>
    <t>44103103-0033</t>
  </si>
  <si>
    <t>Cartucho HP 15 Color</t>
  </si>
  <si>
    <t>44103103-0057</t>
  </si>
  <si>
    <t>Cartucho HP 15 negro</t>
  </si>
  <si>
    <t>44103103-0032</t>
  </si>
  <si>
    <t>Cartucho HP 17 Color</t>
  </si>
  <si>
    <t>14111610-0013</t>
  </si>
  <si>
    <t>Cartulina fluorescente verde  satinada 18x26"</t>
  </si>
  <si>
    <t>44121622-0001</t>
  </si>
  <si>
    <t>Cera para Contar</t>
  </si>
  <si>
    <t>44122106-0001</t>
  </si>
  <si>
    <t>Chinchetas Colores Surtidos 100/1</t>
  </si>
  <si>
    <t>44103103-0067</t>
  </si>
  <si>
    <t>Cian HP954XL</t>
  </si>
  <si>
    <t>31201512-0001</t>
  </si>
  <si>
    <t>Cinta Adhesiva Para Dispensador</t>
  </si>
  <si>
    <t>31201512-0002</t>
  </si>
  <si>
    <t>Cinta Adhesiva Transparente 3/4 * 36 yds</t>
  </si>
  <si>
    <t>44102606-0002</t>
  </si>
  <si>
    <t>Cinta Correctora para Maquina de Escribir</t>
  </si>
  <si>
    <t>44103112-0003</t>
  </si>
  <si>
    <t>Cinta Epson FX-890</t>
  </si>
  <si>
    <t>44103112-0002</t>
  </si>
  <si>
    <t>Cinta ZC300 para Impresora</t>
  </si>
  <si>
    <t>31201505-0002</t>
  </si>
  <si>
    <t>Cinta adhesiva transparente 2"x150mnm</t>
  </si>
  <si>
    <t>14111515-0002</t>
  </si>
  <si>
    <t>Cinta para Maquina Sumadora</t>
  </si>
  <si>
    <t>44102606-0001</t>
  </si>
  <si>
    <t>Cinta para Maquina de Escribir</t>
  </si>
  <si>
    <t>44111611-0001</t>
  </si>
  <si>
    <t>Clip Billetero de 25mm 12/1</t>
  </si>
  <si>
    <t>CAJA 12/1</t>
  </si>
  <si>
    <t>44121628-0003</t>
  </si>
  <si>
    <t>Clips Billetero 32mm</t>
  </si>
  <si>
    <t>44122104-0002</t>
  </si>
  <si>
    <t>Clips Billeteros de 51mm</t>
  </si>
  <si>
    <t>44121611-0003</t>
  </si>
  <si>
    <t>Clips billetero de 25mm</t>
  </si>
  <si>
    <t>44122104-0003</t>
  </si>
  <si>
    <t>Clips de Carpeta (Billeteros) 19mm 12/1</t>
  </si>
  <si>
    <t>44121628-0004</t>
  </si>
  <si>
    <t>Clips de papel de 50mm caja 100/1</t>
  </si>
  <si>
    <t>CAJA 100/1</t>
  </si>
  <si>
    <t>44122104-0001</t>
  </si>
  <si>
    <t>Clips para Papel 32mm 100/1</t>
  </si>
  <si>
    <t>44121802-0001</t>
  </si>
  <si>
    <t>Corrector Liquido 20ml</t>
  </si>
  <si>
    <t>44121709-0001</t>
  </si>
  <si>
    <t>Crayolas</t>
  </si>
  <si>
    <t>14111511-0005</t>
  </si>
  <si>
    <t>Cuaderno de Espiral (Catedras)</t>
  </si>
  <si>
    <t>44103502-0001</t>
  </si>
  <si>
    <t>Cubiertas de Encuadernación</t>
  </si>
  <si>
    <t>43202003-0001</t>
  </si>
  <si>
    <t>DVD en Blanco con Carátula</t>
  </si>
  <si>
    <t>45101501-0001</t>
  </si>
  <si>
    <t>Datacard 535000-003</t>
  </si>
  <si>
    <t>44121635-0001</t>
  </si>
  <si>
    <t>Dispensador de Cinta Adhesiva</t>
  </si>
  <si>
    <t>44121605-0001</t>
  </si>
  <si>
    <t xml:space="preserve">Dispensador de Cinta para Sellado de Cajas </t>
  </si>
  <si>
    <t>44121628-0002</t>
  </si>
  <si>
    <t>Dispensadores de Clips (porta clips)</t>
  </si>
  <si>
    <t>44103103-0027</t>
  </si>
  <si>
    <t>Drum HP 828A (CF359A)</t>
  </si>
  <si>
    <t>44103103-0028</t>
  </si>
  <si>
    <t>Drum HP 828A (CF364A)</t>
  </si>
  <si>
    <t>44103103-0029</t>
  </si>
  <si>
    <t>Drum HP 828A (CF365A)</t>
  </si>
  <si>
    <t>44103109-0001</t>
  </si>
  <si>
    <t>Drum Hp 828 (CF358A)</t>
  </si>
  <si>
    <t>31201610-0003</t>
  </si>
  <si>
    <t>Ega Escolar de 8 Onzas</t>
  </si>
  <si>
    <t>44103504-0005</t>
  </si>
  <si>
    <t>Espirales Continuos 3/4</t>
  </si>
  <si>
    <t>44103504-0006</t>
  </si>
  <si>
    <t>Espirales Continuos 5/16</t>
  </si>
  <si>
    <t>44103504-0008</t>
  </si>
  <si>
    <t>Espirles Continuos 14mm</t>
  </si>
  <si>
    <t>44103504-0007</t>
  </si>
  <si>
    <t>Espirles Continuos 16mm</t>
  </si>
  <si>
    <t>44103504-0009</t>
  </si>
  <si>
    <t>Espirles Continuos 18mm</t>
  </si>
  <si>
    <t>53121606-0002</t>
  </si>
  <si>
    <t>Estuche escolares de metal de niña</t>
  </si>
  <si>
    <t>14111701-0004</t>
  </si>
  <si>
    <t xml:space="preserve">Etiqueta de precios </t>
  </si>
  <si>
    <t>PAQUETES</t>
  </si>
  <si>
    <t>55121606-0002</t>
  </si>
  <si>
    <t>Etiquetas pa CD/DVD (Label) 100/1</t>
  </si>
  <si>
    <t>55121606-0001</t>
  </si>
  <si>
    <t>Etiquetas para Folders 200/1</t>
  </si>
  <si>
    <t>44121701-0006</t>
  </si>
  <si>
    <t>Felpa Negra</t>
  </si>
  <si>
    <t>44121701-0005</t>
  </si>
  <si>
    <t>Felpa Roja</t>
  </si>
  <si>
    <t>44121701-0001</t>
  </si>
  <si>
    <t>Felpas Azules</t>
  </si>
  <si>
    <t>82121503-0002</t>
  </si>
  <si>
    <t>Ficha Historica Clinica</t>
  </si>
  <si>
    <t>82121505-0012</t>
  </si>
  <si>
    <t>Flyers:Impreso logo Conani y Gana</t>
  </si>
  <si>
    <t>13102009-0001</t>
  </si>
  <si>
    <t>Foami escarchado paq.5/1</t>
  </si>
  <si>
    <t>PAQUETE 5/1</t>
  </si>
  <si>
    <t>14122104-0001</t>
  </si>
  <si>
    <t>Foamy</t>
  </si>
  <si>
    <t>44122011-0013</t>
  </si>
  <si>
    <t>Folder Bolsillo Naranja</t>
  </si>
  <si>
    <t>44122011-0009</t>
  </si>
  <si>
    <t>Folder Manila 8 1/2 * 14</t>
  </si>
  <si>
    <t>44122011-0002</t>
  </si>
  <si>
    <t>Folders Manilas 8 1/2 X 11</t>
  </si>
  <si>
    <t>44122011-0011</t>
  </si>
  <si>
    <t>Folders Pressboard azul</t>
  </si>
  <si>
    <t>44122011-0012</t>
  </si>
  <si>
    <t>Folders Pressboard verde</t>
  </si>
  <si>
    <t>44122011-0004</t>
  </si>
  <si>
    <t>Folders de 5 Particiones Azul</t>
  </si>
  <si>
    <t>44122011-0005</t>
  </si>
  <si>
    <t>Folders de 5 Particiones Rojo</t>
  </si>
  <si>
    <t>44122011-0003</t>
  </si>
  <si>
    <t>Folders de 5 Particiones Verde</t>
  </si>
  <si>
    <t>44122011-0010</t>
  </si>
  <si>
    <t>Folders de Bolsillo Blanco 8 1/2 x11</t>
  </si>
  <si>
    <t>82121505-0013</t>
  </si>
  <si>
    <t>Folders de bolsillo full color 8 1/2 x 11</t>
  </si>
  <si>
    <t>31201610-0006</t>
  </si>
  <si>
    <t>Frasco de ega de 4 onza</t>
  </si>
  <si>
    <t>44122118-0001</t>
  </si>
  <si>
    <t>Gancho para Folders 2" Caja 50/1</t>
  </si>
  <si>
    <t>44121804-0001</t>
  </si>
  <si>
    <t>Goma de Borrar Blanca 5 1/2 * 2 cm</t>
  </si>
  <si>
    <t>44121615-0002</t>
  </si>
  <si>
    <t>Grapadoras de uso pesado 240 hojas</t>
  </si>
  <si>
    <t>44122107-0001</t>
  </si>
  <si>
    <t>Grapas Estandar 5 000/1</t>
  </si>
  <si>
    <t>27112120-0001</t>
  </si>
  <si>
    <t>Grapas Grandes de 12mm</t>
  </si>
  <si>
    <t>44103103-0060</t>
  </si>
  <si>
    <t>HP 954 Amarillo</t>
  </si>
  <si>
    <t>44103103-0059</t>
  </si>
  <si>
    <t>HP 954 Magenta</t>
  </si>
  <si>
    <t>44103103-0062</t>
  </si>
  <si>
    <t>HP C1N54A</t>
  </si>
  <si>
    <t>14111701-0003</t>
  </si>
  <si>
    <t>Hilo de lana colores variados</t>
  </si>
  <si>
    <t>182314-0001</t>
  </si>
  <si>
    <t>Hojas de historia clinica 8 1/2 x 11</t>
  </si>
  <si>
    <t>14111610-0009</t>
  </si>
  <si>
    <t>Hojas de papel bond de colores</t>
  </si>
  <si>
    <t>82101505-0002</t>
  </si>
  <si>
    <t>Impresion de bajante de la PPA</t>
  </si>
  <si>
    <t>82121505-0011</t>
  </si>
  <si>
    <t>Impresion de documentos de la politica de prevencion.</t>
  </si>
  <si>
    <t>82121507-0002</t>
  </si>
  <si>
    <t>Impresión de certificados para padres madres y tutores</t>
  </si>
  <si>
    <t>44111503-0003</t>
  </si>
  <si>
    <t>Juego de Escritorio de 6 Piezas</t>
  </si>
  <si>
    <t>44121706-0003</t>
  </si>
  <si>
    <t>Juego de lapiz  borra y sacapunta niña</t>
  </si>
  <si>
    <t>44103103-0037</t>
  </si>
  <si>
    <t>Kit de Fusor 110v-CIN54A</t>
  </si>
  <si>
    <t>44103103-0061</t>
  </si>
  <si>
    <t>Kit de Fusor CE 484A</t>
  </si>
  <si>
    <t>441216-0001</t>
  </si>
  <si>
    <t>Kit de Limpieza para Pizarra Magnética</t>
  </si>
  <si>
    <t>82121506-0001</t>
  </si>
  <si>
    <t>LEY 136-03</t>
  </si>
  <si>
    <t>44121701-0004</t>
  </si>
  <si>
    <t>Lapicero Azul</t>
  </si>
  <si>
    <t>LAPICERO 12/1</t>
  </si>
  <si>
    <t>44121701-0003</t>
  </si>
  <si>
    <t>Lapicero Negro</t>
  </si>
  <si>
    <t>44121701-0002</t>
  </si>
  <si>
    <t>Lapicero Rojo</t>
  </si>
  <si>
    <t>44121707-0001</t>
  </si>
  <si>
    <t>Lapices de Colores de Madera</t>
  </si>
  <si>
    <t>44121706-0001</t>
  </si>
  <si>
    <t>Lapiz de Carbón</t>
  </si>
  <si>
    <t>44120701-0001</t>
  </si>
  <si>
    <t>Limpiador liquido de pizarra blanca 150ml</t>
  </si>
  <si>
    <t>44121701-0008</t>
  </si>
  <si>
    <t>Lápicero azules</t>
  </si>
  <si>
    <t>44121708-0002</t>
  </si>
  <si>
    <t>Marcador Fino Negro</t>
  </si>
  <si>
    <t>44121708-0007</t>
  </si>
  <si>
    <t>Marcador Fino Rojo</t>
  </si>
  <si>
    <t>44121708-0012</t>
  </si>
  <si>
    <t>Marcador Permanente Rojo</t>
  </si>
  <si>
    <t>44121708-0005</t>
  </si>
  <si>
    <t>Marcador de Pizarra Rojo</t>
  </si>
  <si>
    <t>44121708-0013</t>
  </si>
  <si>
    <t>Marcador de pizarra Azul</t>
  </si>
  <si>
    <t>44121708-0001</t>
  </si>
  <si>
    <t>Marcador en Seco Punta Fina Azul</t>
  </si>
  <si>
    <t>44121708-0003</t>
  </si>
  <si>
    <t>Marcador permanente Azul</t>
  </si>
  <si>
    <t>44121708-0006</t>
  </si>
  <si>
    <t>Marcador permanente Verde</t>
  </si>
  <si>
    <t>44102606-0003</t>
  </si>
  <si>
    <t>Marcador permanente punta fina negro</t>
  </si>
  <si>
    <t>44121716-0007</t>
  </si>
  <si>
    <t>Marcador permanente punta mediana negro</t>
  </si>
  <si>
    <t>44121716-0001</t>
  </si>
  <si>
    <t>Marcadores Permanetes Punta Gruesa</t>
  </si>
  <si>
    <t>44121708-0010</t>
  </si>
  <si>
    <t>Marcadores de Pizarra Negro</t>
  </si>
  <si>
    <t>44121708-0011</t>
  </si>
  <si>
    <t>44121708-0009</t>
  </si>
  <si>
    <t>Marcadores de Pizarra Verde</t>
  </si>
  <si>
    <t>43202005-0001</t>
  </si>
  <si>
    <t>Memorias USB de 16 GB</t>
  </si>
  <si>
    <t>44101904-0001</t>
  </si>
  <si>
    <t>Mouse Pad Timbardo</t>
  </si>
  <si>
    <t>14111530-0002</t>
  </si>
  <si>
    <t>Notas Autoadhesivas - Tipo Banderitas de Colores</t>
  </si>
  <si>
    <t>82121506-0005</t>
  </si>
  <si>
    <t>POLITICA DE PREVENCION Y ATENCION A LAS UNIONES TEMPRANAS Y EL EMBARAZO EN ADOLESCENTES</t>
  </si>
  <si>
    <t>14111507-0004</t>
  </si>
  <si>
    <t>Papel Bond 20 8 1/2 * 17</t>
  </si>
  <si>
    <t>RESMA</t>
  </si>
  <si>
    <t>82121507-0003</t>
  </si>
  <si>
    <t>Papel Bond Canquiña 8 1/2 x 11 (PAQ 100/1)</t>
  </si>
  <si>
    <t>14111507-0007</t>
  </si>
  <si>
    <t>Papel Canquiña 8 1/2 x 11</t>
  </si>
  <si>
    <t>14111519-0001</t>
  </si>
  <si>
    <t>Papel Cartulina Diferentes Colores</t>
  </si>
  <si>
    <t>14111509-0011</t>
  </si>
  <si>
    <t>Papel Hilo  8 1/2 x11</t>
  </si>
  <si>
    <t>14111531-0004</t>
  </si>
  <si>
    <t>Papel Libros o Cuadernos para Bitácoras (Registro / Record 500 paginas)</t>
  </si>
  <si>
    <t>14111507-0009</t>
  </si>
  <si>
    <t>Papel bond 8 1/2 x 13</t>
  </si>
  <si>
    <t>14111515-0003</t>
  </si>
  <si>
    <t>Papel cinta para maquina sumadora</t>
  </si>
  <si>
    <t>14111610-0001</t>
  </si>
  <si>
    <t>Papel de Construcción</t>
  </si>
  <si>
    <t>PAQUETE 50/1</t>
  </si>
  <si>
    <t>14111530-0001</t>
  </si>
  <si>
    <t>Papel de Notas Autoadhesivas (post-its)</t>
  </si>
  <si>
    <t>60121124-0001</t>
  </si>
  <si>
    <t>Papel manila (Kraft)</t>
  </si>
  <si>
    <t>14111507-0001</t>
  </si>
  <si>
    <t>Papel para Impresora o Fotocopiadora 8 1/2 * 11</t>
  </si>
  <si>
    <t>14111507-0002</t>
  </si>
  <si>
    <t>Papel para Impresora o Fotocopiadora 8 1/2 * 14</t>
  </si>
  <si>
    <t>14111507-0003</t>
  </si>
  <si>
    <t>Papel para Impresora o Fotocopiadora de Hilo Crema8 1/2 * 11</t>
  </si>
  <si>
    <t>14111515-0001</t>
  </si>
  <si>
    <t>Papel para Sumadora o Maquina Registradora</t>
  </si>
  <si>
    <t>14111507-0006</t>
  </si>
  <si>
    <t>Papel para fotocopiadora e impresora 8 1/2 x 13</t>
  </si>
  <si>
    <t>14111509-0003</t>
  </si>
  <si>
    <t xml:space="preserve">Papel timbrado Full color (Caritas) </t>
  </si>
  <si>
    <t>60121143-0001</t>
  </si>
  <si>
    <t>Papelografo</t>
  </si>
  <si>
    <t>31201610-0002</t>
  </si>
  <si>
    <t>Pegamento Liquido  250ml</t>
  </si>
  <si>
    <t>31201610-0001</t>
  </si>
  <si>
    <t>Pegamento en Barra 40gr</t>
  </si>
  <si>
    <t>31201610-0007</t>
  </si>
  <si>
    <t>Pegamento multiuso en gel 35ml</t>
  </si>
  <si>
    <t>44122027-0002</t>
  </si>
  <si>
    <t>Pendaflex Grandes 8 1/2 * 11</t>
  </si>
  <si>
    <t>44122027-0001</t>
  </si>
  <si>
    <t>Pendaflex Grandes 8 1/2 * 14</t>
  </si>
  <si>
    <t>44121611-0002</t>
  </si>
  <si>
    <t>Perforadoras Tres Hoyos</t>
  </si>
  <si>
    <t>44121611-0001</t>
  </si>
  <si>
    <t>Perforadoras dos Hoyos</t>
  </si>
  <si>
    <t>60121226-0001</t>
  </si>
  <si>
    <t>Pinceles  tamaños variados</t>
  </si>
  <si>
    <t>44111905-0007</t>
  </si>
  <si>
    <t>Pizarra magica 24x36" marco de aluminio</t>
  </si>
  <si>
    <t>44122002-0001</t>
  </si>
  <si>
    <t>Protector de Hojas para carpeta</t>
  </si>
  <si>
    <t>41111604-0001</t>
  </si>
  <si>
    <t>Regla Plásticas</t>
  </si>
  <si>
    <t>44122026-0001</t>
  </si>
  <si>
    <t>Removedor de Grapas</t>
  </si>
  <si>
    <t>44103109-0002</t>
  </si>
  <si>
    <t>Removedor de polvo en Spray</t>
  </si>
  <si>
    <t>44121904-0005</t>
  </si>
  <si>
    <t>Repuestos para Tinta en Gotero Rojo</t>
  </si>
  <si>
    <t>44121904-0006</t>
  </si>
  <si>
    <t>Repuestos para Tinta en Gotero en Verde</t>
  </si>
  <si>
    <t>44121904-0004</t>
  </si>
  <si>
    <t>Repuestos para Tinta en gotero Azul</t>
  </si>
  <si>
    <t>44121716-0005</t>
  </si>
  <si>
    <t>Resaltador Mamey</t>
  </si>
  <si>
    <t>44121716-0002</t>
  </si>
  <si>
    <t>Resaltador Permanemte Amarillo</t>
  </si>
  <si>
    <t>44121716-0004</t>
  </si>
  <si>
    <t>Resaltador Permanemte Rosado</t>
  </si>
  <si>
    <t>44121716-0003</t>
  </si>
  <si>
    <t>Resaltador Permanemte Verde</t>
  </si>
  <si>
    <t>44121619-0001</t>
  </si>
  <si>
    <t>Sacapuntas Eléctricos</t>
  </si>
  <si>
    <t>44121619-0002</t>
  </si>
  <si>
    <t>Sacapuntas de Metal</t>
  </si>
  <si>
    <t>44121619-0003</t>
  </si>
  <si>
    <t>Sacapuntas de metal grande</t>
  </si>
  <si>
    <t>55121621-0001</t>
  </si>
  <si>
    <t>Sello Gomigrafo Pretintados S-829</t>
  </si>
  <si>
    <t>44122010-0002</t>
  </si>
  <si>
    <t>Separadores de hojas paquete 5/1</t>
  </si>
  <si>
    <t>44121506-0005</t>
  </si>
  <si>
    <t>Sobre Manila 10 x13</t>
  </si>
  <si>
    <t>44122002-0002</t>
  </si>
  <si>
    <t>Sobre Manila 8 1/2 * 13</t>
  </si>
  <si>
    <t>44121506-0006</t>
  </si>
  <si>
    <t>Sobre Manila de Pago No.7</t>
  </si>
  <si>
    <t>44122015-0005</t>
  </si>
  <si>
    <t>Sobres Blanco</t>
  </si>
  <si>
    <t>44122015-0004</t>
  </si>
  <si>
    <t>Sobres Manila 10 x 15</t>
  </si>
  <si>
    <t>44122015-0001</t>
  </si>
  <si>
    <t>Sobres Manila 5 * 8 (6 1/2 * 9 1/2)</t>
  </si>
  <si>
    <t>44121506-0004</t>
  </si>
  <si>
    <t xml:space="preserve">Sobres Manila 9 x 12 </t>
  </si>
  <si>
    <t>14111509-0009</t>
  </si>
  <si>
    <t>Sobres Timbrados color (Azul)</t>
  </si>
  <si>
    <t>14111509-0010</t>
  </si>
  <si>
    <t>Sobres Timbredos color (blanco)</t>
  </si>
  <si>
    <t>44101803-0001</t>
  </si>
  <si>
    <t>Sumadora Eléctronica 12Dígitos</t>
  </si>
  <si>
    <t>14111803-0001</t>
  </si>
  <si>
    <t xml:space="preserve">Talonarios de Caja Chica </t>
  </si>
  <si>
    <t>55121802-0001</t>
  </si>
  <si>
    <t>Tarjetas PVC para Carnet cajas 500/1</t>
  </si>
  <si>
    <t>CAJA 500/1</t>
  </si>
  <si>
    <t>43211706-0001</t>
  </si>
  <si>
    <t>Teclados</t>
  </si>
  <si>
    <t>44121618-0004</t>
  </si>
  <si>
    <t>Tijera punta fina</t>
  </si>
  <si>
    <t>44121618-0001</t>
  </si>
  <si>
    <t>Tijeras Punta Redonda</t>
  </si>
  <si>
    <t>44121618-0005</t>
  </si>
  <si>
    <t>Tijeras negras 6.5"</t>
  </si>
  <si>
    <t>44121904-0002</t>
  </si>
  <si>
    <t>Tinta Roll-On Color Azul 60ml</t>
  </si>
  <si>
    <t>44121904-0001</t>
  </si>
  <si>
    <t>Tinta Roll-On Color Rojo 60ml</t>
  </si>
  <si>
    <t>44121904-0003</t>
  </si>
  <si>
    <t>Tinta para Sellos Color Verde 7011 28ml</t>
  </si>
  <si>
    <t>44121710-0001</t>
  </si>
  <si>
    <t>Tizas de colores</t>
  </si>
  <si>
    <t>44103105-0001</t>
  </si>
  <si>
    <t xml:space="preserve">Toner CF226X </t>
  </si>
  <si>
    <t>44103103-0065</t>
  </si>
  <si>
    <t>Toner Canon 119</t>
  </si>
  <si>
    <t>44103103-0001</t>
  </si>
  <si>
    <t>Toner HP 662  Negro Inkjet 3545</t>
  </si>
  <si>
    <t>44103103-0002</t>
  </si>
  <si>
    <t>Toner HP 662  Tricolor Inkjet 3545</t>
  </si>
  <si>
    <t>44103103-0026</t>
  </si>
  <si>
    <t>Toner HP 981 JM70A Negro</t>
  </si>
  <si>
    <t>44103103-0022</t>
  </si>
  <si>
    <t>Toner HP CB436A</t>
  </si>
  <si>
    <t>44103103-0006</t>
  </si>
  <si>
    <t>Toner HP CE255A (BLACK)</t>
  </si>
  <si>
    <t>44103103-0030</t>
  </si>
  <si>
    <t>Toner HP CE255X</t>
  </si>
  <si>
    <t>44103103-0007</t>
  </si>
  <si>
    <t>Toner HP CE400A  Laserjet 500  M551 DN</t>
  </si>
  <si>
    <t>44103103-0008</t>
  </si>
  <si>
    <t>Toner HP CE400x (BLACK)</t>
  </si>
  <si>
    <t>44103105-0002</t>
  </si>
  <si>
    <t>Toner HP CE410X (Black)</t>
  </si>
  <si>
    <t>44103105-0003</t>
  </si>
  <si>
    <t>Toner HP CE411A (Cian)</t>
  </si>
  <si>
    <t>44103105-0004</t>
  </si>
  <si>
    <t>Toner HP CE412A</t>
  </si>
  <si>
    <t>44103105-0005</t>
  </si>
  <si>
    <t>Toner HP CE413A (Magenta)</t>
  </si>
  <si>
    <t>44103105-0021</t>
  </si>
  <si>
    <t>Toner HP CF258X</t>
  </si>
  <si>
    <t>44103105-0006</t>
  </si>
  <si>
    <t>Toner HP CF280X</t>
  </si>
  <si>
    <t>44103105-0020</t>
  </si>
  <si>
    <t>Toner HP CF283X</t>
  </si>
  <si>
    <t>44103103-0017</t>
  </si>
  <si>
    <t>Toner HP CF287A  Laserjet</t>
  </si>
  <si>
    <t>44103105-0007</t>
  </si>
  <si>
    <t>Toner HP CF287X</t>
  </si>
  <si>
    <t>103105-0001</t>
  </si>
  <si>
    <t>Toner HP CF310A</t>
  </si>
  <si>
    <t>44103105-0023</t>
  </si>
  <si>
    <t>Toner HP CF310A (Black)</t>
  </si>
  <si>
    <t>44103105-0017</t>
  </si>
  <si>
    <t>Toner HP CF311A</t>
  </si>
  <si>
    <t>44103105-0018</t>
  </si>
  <si>
    <t>Toner HP CF312A (Yellow)</t>
  </si>
  <si>
    <t>44103105-0019</t>
  </si>
  <si>
    <t>Toner HP CF313A (Magenta)</t>
  </si>
  <si>
    <t>44103105-0013</t>
  </si>
  <si>
    <t>Toner HP J3M71A</t>
  </si>
  <si>
    <t>44103105-0016</t>
  </si>
  <si>
    <t>Toner HP JM69A</t>
  </si>
  <si>
    <t>44103103-0021</t>
  </si>
  <si>
    <t>Toner HP Q7553A Laserjet</t>
  </si>
  <si>
    <t>44103103-0024</t>
  </si>
  <si>
    <t>Toner HP Q7582A</t>
  </si>
  <si>
    <t>44103103-0025</t>
  </si>
  <si>
    <t>Toner HP Q7583A</t>
  </si>
  <si>
    <t>44103103-0023</t>
  </si>
  <si>
    <t>Toner HP Q781A</t>
  </si>
  <si>
    <t>44103103-0073</t>
  </si>
  <si>
    <t>Toner HP954XL (Black)</t>
  </si>
  <si>
    <t>44103103-0074</t>
  </si>
  <si>
    <t>Toner HP954XL (Cian)</t>
  </si>
  <si>
    <t>44103103-0076</t>
  </si>
  <si>
    <t>Toner HP954XL (Magenta)</t>
  </si>
  <si>
    <t>44103103-0075</t>
  </si>
  <si>
    <t>Toner HP954XL (Yellow)</t>
  </si>
  <si>
    <t>44103103-0031</t>
  </si>
  <si>
    <t>Toner Oki 214A10940881 KA</t>
  </si>
  <si>
    <t>44103103-0064</t>
  </si>
  <si>
    <t>Toner Q6000A</t>
  </si>
  <si>
    <t>44103103-0063</t>
  </si>
  <si>
    <t>Toner Q6470A</t>
  </si>
  <si>
    <t>44103103-0009</t>
  </si>
  <si>
    <t>Tóner HP CE401A (CIAN)</t>
  </si>
  <si>
    <t>44103103-0010</t>
  </si>
  <si>
    <t>Tóner HP CE402A Yellow)</t>
  </si>
  <si>
    <t>44103103-0011</t>
  </si>
  <si>
    <t>Tóner HP CE403A (Magenta)</t>
  </si>
  <si>
    <t>44103103-0042</t>
  </si>
  <si>
    <t>Tóner HP CE412A (Yellow)</t>
  </si>
  <si>
    <t>44103103-0015</t>
  </si>
  <si>
    <t>Tóner Magenta HP CF413A</t>
  </si>
  <si>
    <t>44103103-0014</t>
  </si>
  <si>
    <t>Yellow HP CF312A</t>
  </si>
  <si>
    <t>31161601-0002</t>
  </si>
  <si>
    <t>Yoyos para carnet</t>
  </si>
  <si>
    <t>Inventario por Almacén: Artículos Desechables</t>
  </si>
  <si>
    <t>valor</t>
  </si>
  <si>
    <t>53131615-0002</t>
  </si>
  <si>
    <t>(CODIGO INACTIVO  NO USAR) ALMACEN ARTICULOS DESECHABLES</t>
  </si>
  <si>
    <t>52151605-0001</t>
  </si>
  <si>
    <t>Abridor de Latas</t>
  </si>
  <si>
    <t>53131621-0002</t>
  </si>
  <si>
    <t xml:space="preserve">CORTA UÑAS </t>
  </si>
  <si>
    <t>52151503-0006</t>
  </si>
  <si>
    <t>Combo tenedores  cuchillos y servilletas</t>
  </si>
  <si>
    <t>PAQUETE 100/1</t>
  </si>
  <si>
    <t>52151503-0001</t>
  </si>
  <si>
    <t>Cucharas Desechables 25/1</t>
  </si>
  <si>
    <t>52152105-0004</t>
  </si>
  <si>
    <t xml:space="preserve">Escobilla para Biberones </t>
  </si>
  <si>
    <t>47121701-0004</t>
  </si>
  <si>
    <t xml:space="preserve">Fundas para Basura 34 x 54 </t>
  </si>
  <si>
    <t>42131502-0001</t>
  </si>
  <si>
    <t>GORRAS PARA PACIENTES</t>
  </si>
  <si>
    <t>53131601-0001</t>
  </si>
  <si>
    <t>Gorros de Baño</t>
  </si>
  <si>
    <t>52151501-0002</t>
  </si>
  <si>
    <t>Nevera portatíl</t>
  </si>
  <si>
    <t>53131615-0003</t>
  </si>
  <si>
    <t>PRODUCTO PARA LA HIGIENE FEMENINA</t>
  </si>
  <si>
    <t>14111704-0004</t>
  </si>
  <si>
    <t>Papel Higienico (por unidad)</t>
  </si>
  <si>
    <t>FARDO 24/1</t>
  </si>
  <si>
    <t>14111704-0003</t>
  </si>
  <si>
    <t>Papel Higiénico para Dispensador de Baño</t>
  </si>
  <si>
    <t>PAQUETE 12/1</t>
  </si>
  <si>
    <t>14111703-0001</t>
  </si>
  <si>
    <t>Papel de Mano en fardo</t>
  </si>
  <si>
    <t>52151506-0002</t>
  </si>
  <si>
    <t>Papel encerado</t>
  </si>
  <si>
    <t>53102305-0007</t>
  </si>
  <si>
    <t>Pañal Desechble Recien Nacido</t>
  </si>
  <si>
    <t>53102305-0002</t>
  </si>
  <si>
    <t>Pañales Desechables #1</t>
  </si>
  <si>
    <t>53102305-0003</t>
  </si>
  <si>
    <t>Pañales Desechables #2</t>
  </si>
  <si>
    <t>53102305-0004</t>
  </si>
  <si>
    <t>Pañales Desechables #3</t>
  </si>
  <si>
    <t>53102305-0005</t>
  </si>
  <si>
    <t>Pañales Desechables #4</t>
  </si>
  <si>
    <t>53102305-0006</t>
  </si>
  <si>
    <t>Pañales Desechables #5</t>
  </si>
  <si>
    <t>53102306-0002</t>
  </si>
  <si>
    <t>Pañales Desechables para Adultos Size M</t>
  </si>
  <si>
    <t>52151502-0001</t>
  </si>
  <si>
    <t>Platos Desechables No.6</t>
  </si>
  <si>
    <t>52151502-0006</t>
  </si>
  <si>
    <t>Platos con tapa transparente</t>
  </si>
  <si>
    <t>52151502-0007</t>
  </si>
  <si>
    <t>Platos foam con divisiones</t>
  </si>
  <si>
    <t>52151501-0003</t>
  </si>
  <si>
    <t>Quemador para chaffing dish</t>
  </si>
  <si>
    <t>14111705-0004</t>
  </si>
  <si>
    <t>Servilleta de Cocina Absorbente Decorada en Rollo 200 Hojas 13.8 cm</t>
  </si>
  <si>
    <t>14111705-0002</t>
  </si>
  <si>
    <t>Servilletas Cuadradas 500/1</t>
  </si>
  <si>
    <t>53131624-0003</t>
  </si>
  <si>
    <t>Toalla Sanitaria con Cubierta paq.10/1 (CODIGO INACTIVO NO USAR)</t>
  </si>
  <si>
    <t>14111701-0001</t>
  </si>
  <si>
    <t>Toallas Humedas para bebe</t>
  </si>
  <si>
    <t>52151504-0009</t>
  </si>
  <si>
    <t>VASOS DESECHABLES NO. 7</t>
  </si>
  <si>
    <t>52151504-0001</t>
  </si>
  <si>
    <t xml:space="preserve">Vasos Desechables 10onz </t>
  </si>
  <si>
    <t>52151504-0002</t>
  </si>
  <si>
    <t xml:space="preserve">Vasos Desechables 3onz </t>
  </si>
  <si>
    <t>Inventario por Almacén: Medicamentos</t>
  </si>
  <si>
    <t>Conteo 31-07-2023</t>
  </si>
  <si>
    <t>51161620-0003</t>
  </si>
  <si>
    <t xml:space="preserve"> ( CODIGO INACTIVO  NO USAR) Clorhidrato de Hidroxicina Jarabe 10 mg / 5mg Hidroxicina (Atarax) </t>
  </si>
  <si>
    <t>51161615-0002</t>
  </si>
  <si>
    <t xml:space="preserve"> CETIRIZINA</t>
  </si>
  <si>
    <t>51191905-0013</t>
  </si>
  <si>
    <t xml:space="preserve"> SUPLEMENTO VITAMINICO</t>
  </si>
  <si>
    <t>51191905-0016</t>
  </si>
  <si>
    <t xml:space="preserve">( CODIGO INACTIVO  NO USAR) Cheltin 120 Ml  </t>
  </si>
  <si>
    <t>51101542-0006</t>
  </si>
  <si>
    <t>(CODIGO INACTIVO NO USAR ) INMONUGLOBULINA O GAMMA IGG</t>
  </si>
  <si>
    <t>51101507-0032</t>
  </si>
  <si>
    <t>(CODIGO INACTIVO NO USAR) ACETILCISTEINA</t>
  </si>
  <si>
    <t>51161701-0004</t>
  </si>
  <si>
    <t>51171904-0003</t>
  </si>
  <si>
    <t>(CODIGO INACTIVO NO USAR) ACIDO LACTICO</t>
  </si>
  <si>
    <t>51141522-0001</t>
  </si>
  <si>
    <t xml:space="preserve">(CODIGO INACTIVO NO USAR) Actinium suspencion 120ml </t>
  </si>
  <si>
    <t>51101507-0052</t>
  </si>
  <si>
    <t>(CODIGO INACTIVO NO USAR) BUDESONIDA</t>
  </si>
  <si>
    <t>51101542-0001</t>
  </si>
  <si>
    <t>(CODIGO INACTIVO NO USAR) CEFALEXINA</t>
  </si>
  <si>
    <t>51142303-0002</t>
  </si>
  <si>
    <t>(CODIGO INACTIVO NO USAR) CIPROFLOXACINA</t>
  </si>
  <si>
    <t>51101507-0080</t>
  </si>
  <si>
    <t>(CODIGO INACTIVO NO USAR) CITICOLINA</t>
  </si>
  <si>
    <t>51101507-0026</t>
  </si>
  <si>
    <t>(CODIGO INACTIVO NO USAR) CLARITOMICINA</t>
  </si>
  <si>
    <t>5106-0001</t>
  </si>
  <si>
    <t>51101507-0077</t>
  </si>
  <si>
    <t>51101715-0006</t>
  </si>
  <si>
    <t>51191905-0008</t>
  </si>
  <si>
    <t>(CODIGO INACTIVO NO USAR) CREMAS O LOCIONES PARA FARMACEUTICAS</t>
  </si>
  <si>
    <t>51131709-0002</t>
  </si>
  <si>
    <t>(CODIGO INACTIVO NO USAR) CREMAS O LOCIONES PARA FARMACIAS</t>
  </si>
  <si>
    <t>51191905-0043</t>
  </si>
  <si>
    <t>(CODIGO INACTIVO NO USAR) Cheltin suspension</t>
  </si>
  <si>
    <t>51141621-0002</t>
  </si>
  <si>
    <t>(CODIGO INACTIVO NO USAR) Clorhidrato de Imipramina 25 mg</t>
  </si>
  <si>
    <t>51101507-0044</t>
  </si>
  <si>
    <t>(CODIGO INACTIVO NO USAR) DEXAMETASONA</t>
  </si>
  <si>
    <t>51142104-0009</t>
  </si>
  <si>
    <t>(CODIGO INACTIVO NO USAR) DICLOFENACO SODICO</t>
  </si>
  <si>
    <t>51141533-0010</t>
  </si>
  <si>
    <t>(CODIGO INACTIVO NO USAR) DIVALPROEX SODICO</t>
  </si>
  <si>
    <t>51181722-0003</t>
  </si>
  <si>
    <t>(CODIGO INACTIVO NO USAR) FLUTICASONA</t>
  </si>
  <si>
    <t>51161901-0004</t>
  </si>
  <si>
    <t>51101513-0005</t>
  </si>
  <si>
    <t>(CODIGO INACTIVO NO USAR) FORMULAS DE SUPLEMENTOS PEDIATRICOS)</t>
  </si>
  <si>
    <t>51181714-0002</t>
  </si>
  <si>
    <t>(CODIGO INACTIVO NO USAR) FUROATO DE MOMETASONA</t>
  </si>
  <si>
    <t>51141513-0001</t>
  </si>
  <si>
    <t>(CODIGO INACTIVO NO USAR) GABAPENTINA</t>
  </si>
  <si>
    <t>51102707-0011</t>
  </si>
  <si>
    <t>(CODIGO INACTIVO NO USAR) GLUCONATO DE CLORHEXIDINA</t>
  </si>
  <si>
    <t>51141513-0005</t>
  </si>
  <si>
    <t>(CODIGO INACTIVO NO USAR) Gabapentina Tabletas 300 mg</t>
  </si>
  <si>
    <t>51102709-0002</t>
  </si>
  <si>
    <t>(CODIGO INACTIVO NO USAR) HIERRO SACAROSA</t>
  </si>
  <si>
    <t>51101507-0070</t>
  </si>
  <si>
    <t>(CODIGO INACTIVO NO USAR) LEVETIRACETAM</t>
  </si>
  <si>
    <t>51141518-0002</t>
  </si>
  <si>
    <t>51101507-0017</t>
  </si>
  <si>
    <t>(CODIGO INACTIVO NO USAR) LOCIONES O ACEITES PARA MANOS O CUERPO</t>
  </si>
  <si>
    <t>51101807-0004</t>
  </si>
  <si>
    <t>(CODIGO INACTIVO NO USAR) MALEATO DE FLUVOXAMINA</t>
  </si>
  <si>
    <t>51101548-0003</t>
  </si>
  <si>
    <t>(CODIGO INACTIVO NO USAR) MALEATO DE TIMOLOL</t>
  </si>
  <si>
    <t>51101507-0038</t>
  </si>
  <si>
    <t>(CODIGO INACTIVO NO USAR) PIRITIONATO DE ZINC</t>
  </si>
  <si>
    <t>51171704-0001</t>
  </si>
  <si>
    <t>(CODIGO INACTIVO NO USAR) SALICILAMIDA</t>
  </si>
  <si>
    <t>51181706-0006</t>
  </si>
  <si>
    <t>(CODIGO INACTIVO NO USAR) SOLUCION DE ANTIPIRINA Y BENZOCAINA</t>
  </si>
  <si>
    <t>51161508-0006</t>
  </si>
  <si>
    <t>(CODIGO INACTIVO NO USAR) SULFATO DE SALBUTAMOL</t>
  </si>
  <si>
    <t>51161508-0009</t>
  </si>
  <si>
    <t>51191905-0042</t>
  </si>
  <si>
    <t>(CODIGO INACTIVO NO USAR) SUPLEMENTOS VITAMINICOS</t>
  </si>
  <si>
    <t>51101507-0094</t>
  </si>
  <si>
    <t>(CODIGO INACTIVO NO USAR) TRIAMCINOLONA</t>
  </si>
  <si>
    <t>51141533-0008</t>
  </si>
  <si>
    <t>(CODIGO INACTIVO NO USAR) VALPROATO DE SODIO</t>
  </si>
  <si>
    <t>51101507-0097</t>
  </si>
  <si>
    <t>(CODIGO INACTIVO NO USAR) VENDAJES HIDROCOLOIDES</t>
  </si>
  <si>
    <t>51101507-0092</t>
  </si>
  <si>
    <t>(CODIGO INACTIVO NO UTILIZAR) BETAMETASONA</t>
  </si>
  <si>
    <t>51241228-0001</t>
  </si>
  <si>
    <t>(CODIGO INACTIVO  NO USAR ) Nous 5% 100 gr Jabon</t>
  </si>
  <si>
    <t>51141533-0009</t>
  </si>
  <si>
    <t>(CODIGO INACTIVO  NO USAR) Acido Valporico 250mg Tabletas 30/1</t>
  </si>
  <si>
    <t>51102713-0001</t>
  </si>
  <si>
    <t>(CODIGO INACTIVO  NO USAR) Botiquines de Emergencia</t>
  </si>
  <si>
    <t>51141703-0004</t>
  </si>
  <si>
    <t>(CODIGO INACTIVO  NO USAR) Carbonato de Litio 300mg</t>
  </si>
  <si>
    <t>12162201-0001</t>
  </si>
  <si>
    <t>(CODIGO INACTIVO NO USAR) Cebion Gotas</t>
  </si>
  <si>
    <t>51101507-0037</t>
  </si>
  <si>
    <t>(CODIGO INACTIVO NO USAR) DEXTRANO</t>
  </si>
  <si>
    <t>51101507-0014</t>
  </si>
  <si>
    <t>(CODIGO INACTIVO  NO USAR) Diclofenac Sódico supositorio 12.5 mg</t>
  </si>
  <si>
    <t>51101511-0014</t>
  </si>
  <si>
    <t>(CODIGO INACTIVO NO USAR) Eritrominicina 250 mg Suspensión</t>
  </si>
  <si>
    <t>51101507-0003</t>
  </si>
  <si>
    <t>(CODIGO INACTIVO  NO USAR) Fixen Suspension</t>
  </si>
  <si>
    <t>51141502-0003</t>
  </si>
  <si>
    <t>(CODIGO INACTIVO  NO USAR) Lamotrigina 100mg</t>
  </si>
  <si>
    <t>51161508-0007</t>
  </si>
  <si>
    <t>(CODIGO INACTIVO  NO USAR) Neumocort 200mg</t>
  </si>
  <si>
    <t>51141701-0003</t>
  </si>
  <si>
    <t>(CODIGO INACTIVO NO USAR) Nistatina Gotas</t>
  </si>
  <si>
    <t>51141703-0007</t>
  </si>
  <si>
    <t>(CODIGO INACTIVO  NO USAR) Olanzapina 10 MG</t>
  </si>
  <si>
    <t>42131606-0003</t>
  </si>
  <si>
    <t xml:space="preserve">(CODIGO INACTIVO NO USAR) Papel para Camilla 18*125 </t>
  </si>
  <si>
    <t>51141702-0001</t>
  </si>
  <si>
    <t>(CODIGO INACTIVO  NO USAR) Risperidona 1 mg (tabletas)</t>
  </si>
  <si>
    <t>51141704-0007</t>
  </si>
  <si>
    <t>(CODIGO INACTIVO  NO USAR) Risperidona 3MG</t>
  </si>
  <si>
    <t>51161901-0003</t>
  </si>
  <si>
    <t>(CODIGO INACTIVO  NO USAR) Sales de rehidratacion oral</t>
  </si>
  <si>
    <t>51142104-0012</t>
  </si>
  <si>
    <t>(CODIGO INACTIVO NO USAR) Solución Cloruro Sodico 0.45 frasco 100ml</t>
  </si>
  <si>
    <t>51141701-0001</t>
  </si>
  <si>
    <t xml:space="preserve">(CODIGO INACTIVO NO USAR)Flufenazina Decanoato 25mg ampollas </t>
  </si>
  <si>
    <t>51141702-0004</t>
  </si>
  <si>
    <t>(CODIGO INACTIVO NO USAR)Risperidona Tabletas 2 Mg</t>
  </si>
  <si>
    <t>51101507-0047</t>
  </si>
  <si>
    <t xml:space="preserve">(CODIGO INACTIVO NOUSAR) Alergalop Gotas </t>
  </si>
  <si>
    <t>51161817-0006</t>
  </si>
  <si>
    <t>(CODIGO INCORRECTO NO USAR) Acetaminofén /bromhidrato/melato de clorfeniramina</t>
  </si>
  <si>
    <t>51101582-0006</t>
  </si>
  <si>
    <t>A &amp; D Unguento 60g</t>
  </si>
  <si>
    <t>51142001-000</t>
  </si>
  <si>
    <t>ACETAMINOFEN</t>
  </si>
  <si>
    <t>51142001-0002</t>
  </si>
  <si>
    <t xml:space="preserve">ACETAMINOFEN </t>
  </si>
  <si>
    <t>51142001-0003</t>
  </si>
  <si>
    <t>51142001-0007</t>
  </si>
  <si>
    <t>51142001-0008</t>
  </si>
  <si>
    <t>51142001-0009</t>
  </si>
  <si>
    <t>51161701-0003</t>
  </si>
  <si>
    <t xml:space="preserve">ACETILCISTEINA </t>
  </si>
  <si>
    <t>51142002-0002</t>
  </si>
  <si>
    <t>ACIDO ACETILSALICILICO</t>
  </si>
  <si>
    <t>51142012-0002</t>
  </si>
  <si>
    <t xml:space="preserve">ACIDO MEFENAMICO </t>
  </si>
  <si>
    <t>51101824-0001</t>
  </si>
  <si>
    <t>ACIDO UNDECILENICO</t>
  </si>
  <si>
    <t>51141531-0008</t>
  </si>
  <si>
    <t>ACIDO VALPROICO</t>
  </si>
  <si>
    <t>51102702-0001</t>
  </si>
  <si>
    <t>AGUA ESTERIL PARA IRRIGACION</t>
  </si>
  <si>
    <t>42142507-0001</t>
  </si>
  <si>
    <t>AGUJAS MARIPOSA</t>
  </si>
  <si>
    <t>51101511-0010</t>
  </si>
  <si>
    <t>AMOXICILINA</t>
  </si>
  <si>
    <t>51101511-0012</t>
  </si>
  <si>
    <t>51101511-0015</t>
  </si>
  <si>
    <t>51101511-0006</t>
  </si>
  <si>
    <t>51101511-0009</t>
  </si>
  <si>
    <t>41103311-0001</t>
  </si>
  <si>
    <t>ANALIZADORES DE GLUCOSA</t>
  </si>
  <si>
    <t>51111601-0003</t>
  </si>
  <si>
    <t>ANTIMETABOLICOS</t>
  </si>
  <si>
    <t>51101715-0001</t>
  </si>
  <si>
    <t>ANTIPARASITARIO TOPICO PERMETRINA</t>
  </si>
  <si>
    <t>51101715-0004</t>
  </si>
  <si>
    <t>51101715-0005</t>
  </si>
  <si>
    <t>51101715-0002</t>
  </si>
  <si>
    <t>ANTIPARASITARIO TÓPICO PERMETRINA</t>
  </si>
  <si>
    <t>51101572-0002</t>
  </si>
  <si>
    <t>AZITROMICINA</t>
  </si>
  <si>
    <t>51191905-0031</t>
  </si>
  <si>
    <t>Aceite Higado De Bacalao</t>
  </si>
  <si>
    <t>51142002-0001</t>
  </si>
  <si>
    <t>Aceite salicilado al 2% (CODIGO INACTIVO  NO USAR)</t>
  </si>
  <si>
    <t>51102301-0007</t>
  </si>
  <si>
    <t>Aciclovir Jarabe 400mg</t>
  </si>
  <si>
    <t>51141531-0007</t>
  </si>
  <si>
    <t>Acido Valporico 500mg E-R Tabletas</t>
  </si>
  <si>
    <t>51141531-0005</t>
  </si>
  <si>
    <t>Acido Valproico 500 mg Tabletas</t>
  </si>
  <si>
    <t>51161808-0001</t>
  </si>
  <si>
    <t>Acrotussion Gotas</t>
  </si>
  <si>
    <t>12352104-0002</t>
  </si>
  <si>
    <t>Alcohol Isopropilico al 70%</t>
  </si>
  <si>
    <t>51151901-0001</t>
  </si>
  <si>
    <t>BACLOFENO</t>
  </si>
  <si>
    <t>42131504-0001</t>
  </si>
  <si>
    <t>BATAS PARA PACIENTES</t>
  </si>
  <si>
    <t>51181701-0010</t>
  </si>
  <si>
    <t>BETAMETASONA</t>
  </si>
  <si>
    <t>51181701-0004</t>
  </si>
  <si>
    <t>51181701-0006</t>
  </si>
  <si>
    <t>51181701-0009</t>
  </si>
  <si>
    <t>42141501-0001</t>
  </si>
  <si>
    <t>BOLAS O FIBRA DE ALGODON</t>
  </si>
  <si>
    <t>42311902-0003</t>
  </si>
  <si>
    <t xml:space="preserve">BOLSAS DE COLOSTOMIA </t>
  </si>
  <si>
    <t>51161811-0002</t>
  </si>
  <si>
    <t>BROMHEXINA</t>
  </si>
  <si>
    <t>51161811-0005</t>
  </si>
  <si>
    <t xml:space="preserve">BROMHEXINA </t>
  </si>
  <si>
    <t>51161811-0006</t>
  </si>
  <si>
    <t>51161703-0001</t>
  </si>
  <si>
    <t>BUDESONIDA</t>
  </si>
  <si>
    <t>53131616-0002</t>
  </si>
  <si>
    <t xml:space="preserve">Babe Crema Emoliente   </t>
  </si>
  <si>
    <t>42131606-0007</t>
  </si>
  <si>
    <t>Brazalates de Identificacion Rosado</t>
  </si>
  <si>
    <t>42131606-0006</t>
  </si>
  <si>
    <t xml:space="preserve">Brazaletes de Identificacion Azul </t>
  </si>
  <si>
    <t>51241205-0003</t>
  </si>
  <si>
    <t>CALAMINA</t>
  </si>
  <si>
    <t>51141513-0002</t>
  </si>
  <si>
    <t>CARBAMAZEPINA</t>
  </si>
  <si>
    <t>51141513-0003</t>
  </si>
  <si>
    <t>51161805-0001</t>
  </si>
  <si>
    <t>CARBOCISTEINA</t>
  </si>
  <si>
    <t>51141903-0001</t>
  </si>
  <si>
    <t>CARBONATO DE LITIO</t>
  </si>
  <si>
    <t>51141903-0003</t>
  </si>
  <si>
    <t>42141501-0002</t>
  </si>
  <si>
    <t>CATETERES O KITS DE CATETERIZACION</t>
  </si>
  <si>
    <t>42141501-0004</t>
  </si>
  <si>
    <t>CATETERES O KITS DE CATETERIZACION INTRAUTERIA</t>
  </si>
  <si>
    <t>42141501-0003</t>
  </si>
  <si>
    <t>CATETERES O KITS DE CATETERIZACION INTRAUTERINA</t>
  </si>
  <si>
    <t>51161615-0003</t>
  </si>
  <si>
    <t>CETIRIZINA</t>
  </si>
  <si>
    <t>42271708-0001</t>
  </si>
  <si>
    <t>CILINDRO DE GAS O DISPOSITIVO RELACIONADOS PARA USO MEDICO</t>
  </si>
  <si>
    <t>51101542-0002</t>
  </si>
  <si>
    <t>CIPROFLOXACINA</t>
  </si>
  <si>
    <t>51101542-0004</t>
  </si>
  <si>
    <t>51151604-0001</t>
  </si>
  <si>
    <t>CLORHIDRATO DE  TRYHEXYFENIDIL</t>
  </si>
  <si>
    <t>51141621-0001</t>
  </si>
  <si>
    <t>CLORHIDRATO DE IMIPRAMINA</t>
  </si>
  <si>
    <t>51171904-0001</t>
  </si>
  <si>
    <t>CLORHIDRATO DE RANITIDINA</t>
  </si>
  <si>
    <t>51101805-0007</t>
  </si>
  <si>
    <t>CLOTRIMAZOL</t>
  </si>
  <si>
    <t>51141715-0002</t>
  </si>
  <si>
    <t>CLOZAPINA</t>
  </si>
  <si>
    <t>41104019-0001</t>
  </si>
  <si>
    <t>COLECTORES DE MUESTRAS</t>
  </si>
  <si>
    <t>51101554-0001</t>
  </si>
  <si>
    <t>Ceftrioxona IG.V./M. Vial</t>
  </si>
  <si>
    <t>51111601-0002</t>
  </si>
  <si>
    <t xml:space="preserve">Clavu 600mg Susp </t>
  </si>
  <si>
    <t>51121763-0001</t>
  </si>
  <si>
    <t xml:space="preserve">Clonidina 100mg </t>
  </si>
  <si>
    <t>51141913-0002</t>
  </si>
  <si>
    <t xml:space="preserve">Clorpromazina 100 mg Tabletas </t>
  </si>
  <si>
    <t>51141913-0003</t>
  </si>
  <si>
    <t>Clorpromazina 200 mg Tabletas</t>
  </si>
  <si>
    <t>51101507-0018</t>
  </si>
  <si>
    <t xml:space="preserve">Clorxima 30MG Tabletas </t>
  </si>
  <si>
    <t>51141715-0004</t>
  </si>
  <si>
    <t>Clozadel 100 mg</t>
  </si>
  <si>
    <t>53131607-0005</t>
  </si>
  <si>
    <t>Crema hidratante 500ml Babe</t>
  </si>
  <si>
    <t>42181501-0001</t>
  </si>
  <si>
    <t>DEPRESORES DE LENGUA O CUCHILLOS O BAJA LENGUAS</t>
  </si>
  <si>
    <t>51142104-0011</t>
  </si>
  <si>
    <t>DICLOFENACO SODICO</t>
  </si>
  <si>
    <t>51142104-0006</t>
  </si>
  <si>
    <t>51142104-0007</t>
  </si>
  <si>
    <t>51161620-0002</t>
  </si>
  <si>
    <t>DIFENHIDRAMINA</t>
  </si>
  <si>
    <t>51161620-0005</t>
  </si>
  <si>
    <t>51161620-0007</t>
  </si>
  <si>
    <t>51171820-0001</t>
  </si>
  <si>
    <t>DIMENHIDRATO</t>
  </si>
  <si>
    <t>51171820-0003</t>
  </si>
  <si>
    <t>51171820-0004</t>
  </si>
  <si>
    <t xml:space="preserve">DIMENHIDRATO </t>
  </si>
  <si>
    <t>53131608-0007</t>
  </si>
  <si>
    <t>Dermagen jabon</t>
  </si>
  <si>
    <t>51142104-0008</t>
  </si>
  <si>
    <t>Diclofenac jarabe 60ml Tabletas (CODIGO INACTIVO  NO USAR)</t>
  </si>
  <si>
    <t>42295459-0001</t>
  </si>
  <si>
    <t xml:space="preserve">Dispensadores de Gel Alcoholizado </t>
  </si>
  <si>
    <t>51191602-0001</t>
  </si>
  <si>
    <t>ELECTROLITOS DE CLORURO DE SODIO</t>
  </si>
  <si>
    <t>51191602-0003</t>
  </si>
  <si>
    <t>42182201-0002</t>
  </si>
  <si>
    <t>ESPECULOS PARA OTOSCOPIA</t>
  </si>
  <si>
    <t>42182103-0002</t>
  </si>
  <si>
    <t>Estetoscopio de juguete</t>
  </si>
  <si>
    <t>51141507-0001</t>
  </si>
  <si>
    <t>FENITOINA</t>
  </si>
  <si>
    <t>51141709-0001</t>
  </si>
  <si>
    <t>FLUFENAZINA</t>
  </si>
  <si>
    <t>51101548-0002</t>
  </si>
  <si>
    <t>FOSFOMICINA TROMETAMOL</t>
  </si>
  <si>
    <t>51141722-0001</t>
  </si>
  <si>
    <t>FUMARATO DE QUETIAPINA</t>
  </si>
  <si>
    <t>51141722-0002</t>
  </si>
  <si>
    <t>51141722-0003</t>
  </si>
  <si>
    <t>51141722-0004</t>
  </si>
  <si>
    <t>51131501-0001</t>
  </si>
  <si>
    <t>FUMARATO FERROSO</t>
  </si>
  <si>
    <t>51131501-0002</t>
  </si>
  <si>
    <t>51181749-0006</t>
  </si>
  <si>
    <t>FUROATO DE MOMETASONA</t>
  </si>
  <si>
    <t>51161635-0001</t>
  </si>
  <si>
    <t>Fendramin 25 MG (tabletas)</t>
  </si>
  <si>
    <t>51111601-0001</t>
  </si>
  <si>
    <t>Fenitoina Sódica Jarabe (CODIGO INACTIVO. NO USAR)</t>
  </si>
  <si>
    <t>42231804-0004</t>
  </si>
  <si>
    <t>Formula isomil #2 Latas 850gr</t>
  </si>
  <si>
    <t>51171608-0002</t>
  </si>
  <si>
    <t>GLICERINA</t>
  </si>
  <si>
    <t>51102707-0008</t>
  </si>
  <si>
    <t>GLUCONATO DE CLORHEXIDINA</t>
  </si>
  <si>
    <t>51101809-0004</t>
  </si>
  <si>
    <t>GRISEOFULVINA</t>
  </si>
  <si>
    <t>51101809-0005</t>
  </si>
  <si>
    <t>42131606-0005</t>
  </si>
  <si>
    <t>GUANTES DE EXAMEN O PARA PROCEDIMIENTOS NO QUIRÙRGICOS</t>
  </si>
  <si>
    <t>51102710-0004</t>
  </si>
  <si>
    <t>Gel Antibacterial Frascos</t>
  </si>
  <si>
    <t>51102710-0002</t>
  </si>
  <si>
    <t>Gel Antibacterial Manitas Limpias 32 onz</t>
  </si>
  <si>
    <t>51102710-0001</t>
  </si>
  <si>
    <t>Gel antibacterial a base de alcohol</t>
  </si>
  <si>
    <t>51141702-0002</t>
  </si>
  <si>
    <t>HALOPERIDOL</t>
  </si>
  <si>
    <t>51212013-0001</t>
  </si>
  <si>
    <t>HEREDA HELIX</t>
  </si>
  <si>
    <t>51142148-0002</t>
  </si>
  <si>
    <t>HIALURONATO DE SODIO</t>
  </si>
  <si>
    <t>51141619-0002</t>
  </si>
  <si>
    <t>HIDROCLORURO DE SERTRALINA</t>
  </si>
  <si>
    <t>51161623-0004</t>
  </si>
  <si>
    <t>Hiderax solucion oral ( CODIGO INACTIVO  NO USAR)</t>
  </si>
  <si>
    <t>51142131-0002</t>
  </si>
  <si>
    <t>Hidrocortisona 1% pomada Tubo 15g (CODIGO INACTIVO</t>
  </si>
  <si>
    <t>42141501-0005</t>
  </si>
  <si>
    <t>Hilo Naylon 3-0</t>
  </si>
  <si>
    <t>51142106-0002</t>
  </si>
  <si>
    <t>IBUPROFENO</t>
  </si>
  <si>
    <t>51142106-0003</t>
  </si>
  <si>
    <t>51181506-0002</t>
  </si>
  <si>
    <t>INSULINA</t>
  </si>
  <si>
    <t>51181506-0004</t>
  </si>
  <si>
    <t>51101526-0002</t>
  </si>
  <si>
    <t>Ilimit solucion</t>
  </si>
  <si>
    <t>51161508-0010</t>
  </si>
  <si>
    <t>Invermectina 6mg</t>
  </si>
  <si>
    <t>42142609-0003</t>
  </si>
  <si>
    <t>JERINGAS CON AGUJAS PARA USO MÉDICO</t>
  </si>
  <si>
    <t>47131805-0013</t>
  </si>
  <si>
    <t xml:space="preserve">Jabon Antisep. (Benzalconio) Pasta 100 G </t>
  </si>
  <si>
    <t>53131608-0005</t>
  </si>
  <si>
    <t>Jabon castilla</t>
  </si>
  <si>
    <t>53131608-0004</t>
  </si>
  <si>
    <t>Jabon para bebe 140 gr</t>
  </si>
  <si>
    <t>42142609-0002</t>
  </si>
  <si>
    <t xml:space="preserve">Jeringuilla 10cc </t>
  </si>
  <si>
    <t>42142609-0004</t>
  </si>
  <si>
    <t xml:space="preserve">Jeringuilla 3cc </t>
  </si>
  <si>
    <t>42142609-0001</t>
  </si>
  <si>
    <t xml:space="preserve">Jeringuilla de Insulina </t>
  </si>
  <si>
    <t>51101811-0002</t>
  </si>
  <si>
    <t>KETOCONAZOL</t>
  </si>
  <si>
    <t>51101811-0003</t>
  </si>
  <si>
    <t>51101811-0004</t>
  </si>
  <si>
    <t>51101507-0083</t>
  </si>
  <si>
    <t>Ketoplus shampoo frasco</t>
  </si>
  <si>
    <t>51171605-0005</t>
  </si>
  <si>
    <t>LACTULOSA</t>
  </si>
  <si>
    <t>51141518-0003</t>
  </si>
  <si>
    <t>LEVETIRACETAM</t>
  </si>
  <si>
    <t>51141518-0004</t>
  </si>
  <si>
    <t>47131805-0015</t>
  </si>
  <si>
    <t>42182602-0001</t>
  </si>
  <si>
    <t xml:space="preserve">Lampara de Cuello de Ganso </t>
  </si>
  <si>
    <t>51101715-0009</t>
  </si>
  <si>
    <t>Lidclean Shampoo</t>
  </si>
  <si>
    <t>12352112-0001</t>
  </si>
  <si>
    <t>Lidocaina Alfa al 2%</t>
  </si>
  <si>
    <t>51161627-0001</t>
  </si>
  <si>
    <t>MALEATO DE BROMFENINAMINA</t>
  </si>
  <si>
    <t>183024-0001</t>
  </si>
  <si>
    <t>MESAS PARA INSTRUMENTOS O ACCESORIOS PARA USO OFTALMICO</t>
  </si>
  <si>
    <t>51171806-0003</t>
  </si>
  <si>
    <t>METOCLOPRAMIDA</t>
  </si>
  <si>
    <t>41104002-0001</t>
  </si>
  <si>
    <t>MONITORES O MEDIDORES DE GLUCOSA</t>
  </si>
  <si>
    <t>42131606-0012</t>
  </si>
  <si>
    <t xml:space="preserve">Mascarilla KN95 </t>
  </si>
  <si>
    <t>42131606-0014</t>
  </si>
  <si>
    <t>Mascarillas quirúrgicas para adultos</t>
  </si>
  <si>
    <t>42131606-0009</t>
  </si>
  <si>
    <t>Mascarillas quirúrgicas para niños</t>
  </si>
  <si>
    <t>51142303-0001</t>
  </si>
  <si>
    <t>NALTREXONA</t>
  </si>
  <si>
    <t>42271802-0001</t>
  </si>
  <si>
    <t xml:space="preserve">NEBULIZADORES O ACCESORIOS </t>
  </si>
  <si>
    <t>42271802-0002</t>
  </si>
  <si>
    <t>NEBULIZADORES O ACCESORIOS</t>
  </si>
  <si>
    <t>42271802-0003</t>
  </si>
  <si>
    <t>51101513-0001</t>
  </si>
  <si>
    <t>NEOMICINA</t>
  </si>
  <si>
    <t>51101513-0002</t>
  </si>
  <si>
    <t>51121904-0001</t>
  </si>
  <si>
    <t>NIFEDIPINA</t>
  </si>
  <si>
    <t>51121904-0002</t>
  </si>
  <si>
    <t>51101815-0001</t>
  </si>
  <si>
    <t>NISTATINA</t>
  </si>
  <si>
    <t>51102718-0001</t>
  </si>
  <si>
    <t>NITRATO DE PLATA</t>
  </si>
  <si>
    <t>51101507-0067</t>
  </si>
  <si>
    <t>Noxadrel Jarabe</t>
  </si>
  <si>
    <t>51141703-0003</t>
  </si>
  <si>
    <t>OLANZAPINA</t>
  </si>
  <si>
    <t>51171909-0002</t>
  </si>
  <si>
    <t>OMEPRAZOL</t>
  </si>
  <si>
    <t>51171909-0003</t>
  </si>
  <si>
    <t>51141633-0002</t>
  </si>
  <si>
    <t>OXALATO DE ESCITALOPRAM</t>
  </si>
  <si>
    <t>51141522-0002</t>
  </si>
  <si>
    <t>OXCARBAZEPINA</t>
  </si>
  <si>
    <t>51141522-0004</t>
  </si>
  <si>
    <t>51141703-0005</t>
  </si>
  <si>
    <t xml:space="preserve">Olanzapina 5mg </t>
  </si>
  <si>
    <t>51101507-0041</t>
  </si>
  <si>
    <t>PENICILINA</t>
  </si>
  <si>
    <t>51101507-0104</t>
  </si>
  <si>
    <t>51101507-0015</t>
  </si>
  <si>
    <t xml:space="preserve">PENICILINA </t>
  </si>
  <si>
    <t>51101507-0008</t>
  </si>
  <si>
    <t>51102208-0001</t>
  </si>
  <si>
    <t>PENTOSANO POLISULFATO SODICO</t>
  </si>
  <si>
    <t>51141714-0001</t>
  </si>
  <si>
    <t>PIRACETAM</t>
  </si>
  <si>
    <t>13111038-0001</t>
  </si>
  <si>
    <t>PIROLIDINA POLIVIRILO</t>
  </si>
  <si>
    <t>51181708-0001</t>
  </si>
  <si>
    <t xml:space="preserve">PREDNISOLONA </t>
  </si>
  <si>
    <t>42312401-0001</t>
  </si>
  <si>
    <t>Parche de cicatrizacion</t>
  </si>
  <si>
    <t>51142002-0003</t>
  </si>
  <si>
    <t>Peritionato shampoo</t>
  </si>
  <si>
    <t>42222102-0001</t>
  </si>
  <si>
    <t>RIELES O COLGADORESMONTADOS PARA SISTEMAS DE INFUSION INTRAVENOSA POR GRAVEDAD</t>
  </si>
  <si>
    <t>51141704-0002</t>
  </si>
  <si>
    <t>RISPERIDONA</t>
  </si>
  <si>
    <t>51141704-0005</t>
  </si>
  <si>
    <t>41122807-0001</t>
  </si>
  <si>
    <t>RIÑONERA</t>
  </si>
  <si>
    <t>51171709-0001</t>
  </si>
  <si>
    <t>SACCHAROMYCES BOULARDII</t>
  </si>
  <si>
    <t>51171709-0002</t>
  </si>
  <si>
    <t>51142016-0001</t>
  </si>
  <si>
    <t>SOLUCION DE ANTIPIRINA Y BENZOCAINA</t>
  </si>
  <si>
    <t>51101625-0001</t>
  </si>
  <si>
    <t>SULFATO DE PAROMOMICINA</t>
  </si>
  <si>
    <t>51161508-0005</t>
  </si>
  <si>
    <t>SULFATO DE SALBUTAMOL</t>
  </si>
  <si>
    <t>51131503-0010</t>
  </si>
  <si>
    <t>SULFATO FERROSO</t>
  </si>
  <si>
    <t>51131503-0006</t>
  </si>
  <si>
    <t>51131503-0008</t>
  </si>
  <si>
    <t>51131503-0009</t>
  </si>
  <si>
    <t>51101508-0001</t>
  </si>
  <si>
    <t>SULFONAMIDAS ANTIBIOTICAS</t>
  </si>
  <si>
    <t>51101508-0002</t>
  </si>
  <si>
    <t>51191905-0012</t>
  </si>
  <si>
    <t>SUPLEMENTO VITAMINICO</t>
  </si>
  <si>
    <t>51191905-0005</t>
  </si>
  <si>
    <t>51191905-0017</t>
  </si>
  <si>
    <t>51191905-0029</t>
  </si>
  <si>
    <t>51191905-0030</t>
  </si>
  <si>
    <t>SUPLEMENTOS VITAMINICOS</t>
  </si>
  <si>
    <t>51191905-0040</t>
  </si>
  <si>
    <t>51191905-0041</t>
  </si>
  <si>
    <t>51191905-0022</t>
  </si>
  <si>
    <t>51191905-0033</t>
  </si>
  <si>
    <t>51191905-0006</t>
  </si>
  <si>
    <t>51191905-0036</t>
  </si>
  <si>
    <t>51191905-0027</t>
  </si>
  <si>
    <t>51191905-0028</t>
  </si>
  <si>
    <t>51191905-0038</t>
  </si>
  <si>
    <t>51191905-0039</t>
  </si>
  <si>
    <t>42312313-0001</t>
  </si>
  <si>
    <t>SUTURA</t>
  </si>
  <si>
    <t>51181707-0005</t>
  </si>
  <si>
    <t xml:space="preserve">Shampoo Costra Lactea  </t>
  </si>
  <si>
    <t>42182201-0001</t>
  </si>
  <si>
    <t>TERMOMETROS ELECTRONICOS PARA USO MEDICO</t>
  </si>
  <si>
    <t>51101582-0001</t>
  </si>
  <si>
    <t>TOBRAMICINA</t>
  </si>
  <si>
    <t>51101582-0003</t>
  </si>
  <si>
    <t>51141615-0001</t>
  </si>
  <si>
    <t>TRIMIPRAMINA</t>
  </si>
  <si>
    <t>51141615-0002</t>
  </si>
  <si>
    <t>51141615-0003</t>
  </si>
  <si>
    <t>60121201-0001</t>
  </si>
  <si>
    <t>Tempera Galon</t>
  </si>
  <si>
    <t>51141528-0002</t>
  </si>
  <si>
    <t xml:space="preserve">Topiramato 100 mg (Topamax) Tabletas  </t>
  </si>
  <si>
    <t>51141528-0001</t>
  </si>
  <si>
    <t xml:space="preserve">Topiramato 25 mg (Topamax) Tabletas </t>
  </si>
  <si>
    <t>51141530-0004</t>
  </si>
  <si>
    <t>VALPROATO DE SODIO</t>
  </si>
  <si>
    <t>41103502-0001</t>
  </si>
  <si>
    <t>VASO HUMIDIFICADOR</t>
  </si>
  <si>
    <t>42311511-0001</t>
  </si>
  <si>
    <t>VENDAJE DE GASA</t>
  </si>
  <si>
    <t>42311511-0003</t>
  </si>
  <si>
    <t>VENDAJES DE GASA</t>
  </si>
  <si>
    <t>42311511-0004</t>
  </si>
  <si>
    <t>42311511-0005</t>
  </si>
  <si>
    <t>42311511-0006</t>
  </si>
  <si>
    <t>42311505-0001</t>
  </si>
  <si>
    <t>VENDAJES O COMPRESAS PARA USO GENERAL</t>
  </si>
  <si>
    <t>51141530-0002</t>
  </si>
  <si>
    <t>Valproato Sodico (Valprolam) 200mg</t>
  </si>
  <si>
    <t>46181803-0001</t>
  </si>
  <si>
    <t>Viseras de protecion</t>
  </si>
  <si>
    <t>Inventario por Almacén: Acabados Textiles</t>
  </si>
  <si>
    <t>53102303-0002</t>
  </si>
  <si>
    <t xml:space="preserve"> Panties edtampados diferentes size</t>
  </si>
  <si>
    <t>55121715-0001</t>
  </si>
  <si>
    <t>Banderas Institucionales de exterior</t>
  </si>
  <si>
    <t>55121715-0002</t>
  </si>
  <si>
    <t>Banderas Institucionales de interior</t>
  </si>
  <si>
    <t>55121715-0003</t>
  </si>
  <si>
    <t>Banderas Nacionales de interior</t>
  </si>
  <si>
    <t>53103002-0025</t>
  </si>
  <si>
    <t>Blusas camiseras para adolescentes</t>
  </si>
  <si>
    <t>53102303-0020</t>
  </si>
  <si>
    <t>Boxer para niños size 10</t>
  </si>
  <si>
    <t>53102303-0021</t>
  </si>
  <si>
    <t>Boxer para niños size 12</t>
  </si>
  <si>
    <t>53102303-0022</t>
  </si>
  <si>
    <t>Boxer para niños size 14</t>
  </si>
  <si>
    <t>53102303-0016</t>
  </si>
  <si>
    <t>Boxer para niños size 2</t>
  </si>
  <si>
    <t>53102303-0017</t>
  </si>
  <si>
    <t>Boxer para niños size 4</t>
  </si>
  <si>
    <t>53102303-0018</t>
  </si>
  <si>
    <t>Boxer para niños size 6</t>
  </si>
  <si>
    <t>53102303-0019</t>
  </si>
  <si>
    <t>Boxer para niños size 8</t>
  </si>
  <si>
    <t>53102303-0011</t>
  </si>
  <si>
    <t>Boxers para Adolescente Masculino</t>
  </si>
  <si>
    <t>53102303-0012</t>
  </si>
  <si>
    <t>Boxers para Niños</t>
  </si>
  <si>
    <t>53102304-0001</t>
  </si>
  <si>
    <t xml:space="preserve">Brasier </t>
  </si>
  <si>
    <t>53102304-0013</t>
  </si>
  <si>
    <t>Brasier Deportivo para N y A Size Large</t>
  </si>
  <si>
    <t>53102304-0012</t>
  </si>
  <si>
    <t>Brasier Deportivo para N y A Size Medium</t>
  </si>
  <si>
    <t>53102304-0011</t>
  </si>
  <si>
    <t>Brasier Deportivo para N y A Size Small</t>
  </si>
  <si>
    <t>53102304-0002</t>
  </si>
  <si>
    <t>Brasier para Adolescentes Size 32 A</t>
  </si>
  <si>
    <t>53102304-0003</t>
  </si>
  <si>
    <t>Brasier para Adolescentes Size 32 B</t>
  </si>
  <si>
    <t>53102304-0004</t>
  </si>
  <si>
    <t>Brasier para Adolescentes Size 32 C</t>
  </si>
  <si>
    <t>53102304-0005</t>
  </si>
  <si>
    <t>Brasier para Adolescentes Size 34 A</t>
  </si>
  <si>
    <t>53102304-0006</t>
  </si>
  <si>
    <t>Brasier para Adolescentes Size 34 B</t>
  </si>
  <si>
    <t>53102304-0007</t>
  </si>
  <si>
    <t>Brasier para Adolescentes Size 34 C</t>
  </si>
  <si>
    <t>53102304-0008</t>
  </si>
  <si>
    <t>Brasier para Adolescentes Size 36 A</t>
  </si>
  <si>
    <t>53102304-0009</t>
  </si>
  <si>
    <t>Brasier para Adolescentes Size 36 B</t>
  </si>
  <si>
    <t>53111903-0002</t>
  </si>
  <si>
    <t>CALZADO DEPORTIVO DIFERENTES SIZE</t>
  </si>
  <si>
    <t>53102710-0004</t>
  </si>
  <si>
    <t>CHALECOS UTO</t>
  </si>
  <si>
    <t>53102710-0003</t>
  </si>
  <si>
    <t>CHAQUETAS UTO</t>
  </si>
  <si>
    <t>53111803-0002</t>
  </si>
  <si>
    <t>Calisos unisex diferentes size y colores</t>
  </si>
  <si>
    <t>53101601-0006</t>
  </si>
  <si>
    <t>Camisa escolar Azul #10</t>
  </si>
  <si>
    <t>53101601-0008</t>
  </si>
  <si>
    <t>Camisa escolar Azul #12</t>
  </si>
  <si>
    <t>53101601-0007</t>
  </si>
  <si>
    <t>Camisa escolar Azul #14</t>
  </si>
  <si>
    <t>53101601-0002</t>
  </si>
  <si>
    <t>Camisa escolar Azul #6</t>
  </si>
  <si>
    <t>53101601-0003</t>
  </si>
  <si>
    <t>Camisa escolar Azul #8</t>
  </si>
  <si>
    <t>53101601-0004</t>
  </si>
  <si>
    <t>Camisa escolar Azul #9</t>
  </si>
  <si>
    <t>53103001-0038</t>
  </si>
  <si>
    <t>Camisas  Blanca Manga Corta Coraltrave</t>
  </si>
  <si>
    <t>53103001-0034</t>
  </si>
  <si>
    <t>Camisas Manga Corta  de Mujer Promocional</t>
  </si>
  <si>
    <t>53103001-0090</t>
  </si>
  <si>
    <t>Camisetas Blanca Cuello Redondo pra niños</t>
  </si>
  <si>
    <t>53103001-0092</t>
  </si>
  <si>
    <t>Camisetas Blanca Cuello Tipo V p/ Adolescente femenina</t>
  </si>
  <si>
    <t>53103001-0093</t>
  </si>
  <si>
    <t>Camisetas Blanca co Cuello  p/ Adolescente Masculino</t>
  </si>
  <si>
    <t>11161801-0016</t>
  </si>
  <si>
    <t>Cinta de color 2" x 100 pies</t>
  </si>
  <si>
    <t>53111601-0001</t>
  </si>
  <si>
    <t>Cordones para tenis y zapatos</t>
  </si>
  <si>
    <t>10191705-0001</t>
  </si>
  <si>
    <t>Cordón de Tela para Serigrafiado</t>
  </si>
  <si>
    <t>52121504-0001</t>
  </si>
  <si>
    <t>Cubre Colchon para Cunas</t>
  </si>
  <si>
    <t>53103001-0039</t>
  </si>
  <si>
    <t>Falda  Promocional Azul</t>
  </si>
  <si>
    <t>53103001-0030</t>
  </si>
  <si>
    <t>Franelas Unisex con Logo Orange</t>
  </si>
  <si>
    <t>53102301-0001</t>
  </si>
  <si>
    <t xml:space="preserve">Franelas blancas sin mangas </t>
  </si>
  <si>
    <t>53103001-0094</t>
  </si>
  <si>
    <t>Franelas de bebe</t>
  </si>
  <si>
    <t>53103001-0029</t>
  </si>
  <si>
    <t>Franelas para Mujer con Logo Orange</t>
  </si>
  <si>
    <t>53103001-0171</t>
  </si>
  <si>
    <t xml:space="preserve">Franelas sin mangas unisex </t>
  </si>
  <si>
    <t>52121501-0005</t>
  </si>
  <si>
    <t>Frazada para cama Twin 69" x 96"</t>
  </si>
  <si>
    <t>52121501-0004</t>
  </si>
  <si>
    <t xml:space="preserve">Frazadas para bebe 30 x 54 </t>
  </si>
  <si>
    <t>53131604-0002</t>
  </si>
  <si>
    <t>Gancho para el pelo</t>
  </si>
  <si>
    <t>53102501-0001</t>
  </si>
  <si>
    <t>Gorras UTO</t>
  </si>
  <si>
    <t>52121504-0002</t>
  </si>
  <si>
    <t>JUEGO DE SABANA FULL</t>
  </si>
  <si>
    <t>52121501-0002</t>
  </si>
  <si>
    <t xml:space="preserve">Juegos Sabanas para Cunas </t>
  </si>
  <si>
    <t>52121508-0001</t>
  </si>
  <si>
    <t>Juegos de Sabanas para cama Twin</t>
  </si>
  <si>
    <t>53121603-0003</t>
  </si>
  <si>
    <t>MOCHILA UTO</t>
  </si>
  <si>
    <t>53102402-0006</t>
  </si>
  <si>
    <t>Medias Caki #5</t>
  </si>
  <si>
    <t>53102402-0005</t>
  </si>
  <si>
    <t>Medias Caki #6</t>
  </si>
  <si>
    <t>53102402-0004</t>
  </si>
  <si>
    <t>Medias Caki #7</t>
  </si>
  <si>
    <t>53102402-0017</t>
  </si>
  <si>
    <t xml:space="preserve">Medias de bebe </t>
  </si>
  <si>
    <t>53102402-0015</t>
  </si>
  <si>
    <t>Medias deportivas azul #6</t>
  </si>
  <si>
    <t>53102402-0016</t>
  </si>
  <si>
    <t>Medias deportivas azul #8</t>
  </si>
  <si>
    <t>53102402-0010</t>
  </si>
  <si>
    <t>Medias deportivas negras #7</t>
  </si>
  <si>
    <t>53102402-0011</t>
  </si>
  <si>
    <t>Medias deportivas negras #8</t>
  </si>
  <si>
    <t>53102402-0014</t>
  </si>
  <si>
    <t xml:space="preserve">Medias escolar blancas </t>
  </si>
  <si>
    <t>53121603-0001</t>
  </si>
  <si>
    <t>Mochilas niñas</t>
  </si>
  <si>
    <t>53121603-0011</t>
  </si>
  <si>
    <t>Mochilas programa Derechos NNA en Mobilidad</t>
  </si>
  <si>
    <t>53101501-0033</t>
  </si>
  <si>
    <t>Pantalon Kaki largo #1</t>
  </si>
  <si>
    <t>53101501-0027</t>
  </si>
  <si>
    <t>Pantalon Kaki largo #10</t>
  </si>
  <si>
    <t>53101501-0028</t>
  </si>
  <si>
    <t>Pantalon Kaki largo #12</t>
  </si>
  <si>
    <t>53101501-0035</t>
  </si>
  <si>
    <t>Pantalon Kaki largo #13</t>
  </si>
  <si>
    <t>53101501-0030</t>
  </si>
  <si>
    <t>Pantalon Kaki largo #14</t>
  </si>
  <si>
    <t>53101501-0032</t>
  </si>
  <si>
    <t>Pantalon Kaki largo #16</t>
  </si>
  <si>
    <t>53101501-0024</t>
  </si>
  <si>
    <t>Pantalon Kaki largo #2</t>
  </si>
  <si>
    <t>53101501-0034</t>
  </si>
  <si>
    <t>Pantalon Kaki largo #20</t>
  </si>
  <si>
    <t>53101501-0036</t>
  </si>
  <si>
    <t>Pantalon Kaki largo #22</t>
  </si>
  <si>
    <t>53101501-0039</t>
  </si>
  <si>
    <t>Pantalon Kaki largo #28</t>
  </si>
  <si>
    <t>53101501-0038</t>
  </si>
  <si>
    <t>Pantalon Kaki largo #29</t>
  </si>
  <si>
    <t>53101501-0031</t>
  </si>
  <si>
    <t>Pantalon Kaki largo #34</t>
  </si>
  <si>
    <t>53101501-0023</t>
  </si>
  <si>
    <t>Pantalon Kaki largo #4</t>
  </si>
  <si>
    <t>53101501-0037</t>
  </si>
  <si>
    <t>Pantalon Kaki largo #5</t>
  </si>
  <si>
    <t>53101501-0029</t>
  </si>
  <si>
    <t>Pantalon Kaki largo #6</t>
  </si>
  <si>
    <t>53101501-0101</t>
  </si>
  <si>
    <t>Pantalon casual unisex de adolescentes</t>
  </si>
  <si>
    <t>53101501-0016</t>
  </si>
  <si>
    <t>Pantalon deportivo corto azul #18</t>
  </si>
  <si>
    <t>53101501-0018</t>
  </si>
  <si>
    <t>Pantalon deportivo corto azul #2</t>
  </si>
  <si>
    <t>53101501-0017</t>
  </si>
  <si>
    <t>Pantalon deportivo corto azul #8</t>
  </si>
  <si>
    <t>53101501-0020</t>
  </si>
  <si>
    <t>Pantalon deportivo corto rojo #14</t>
  </si>
  <si>
    <t>53101501-0021</t>
  </si>
  <si>
    <t>Pantalon deportivo corto rojo #2</t>
  </si>
  <si>
    <t>53101501-0022</t>
  </si>
  <si>
    <t>Pantalon deportivo corto rojo #4</t>
  </si>
  <si>
    <t>53101501-0046</t>
  </si>
  <si>
    <t>Pantalon deportivo escolar largo azul  unisex size 10</t>
  </si>
  <si>
    <t>53101501-0047</t>
  </si>
  <si>
    <t>Pantalon deportivo escolar largo azul  unisex size 12</t>
  </si>
  <si>
    <t>53101501-0048</t>
  </si>
  <si>
    <t>Pantalon deportivo escolar largo azul  unisex size 14</t>
  </si>
  <si>
    <t>53101501-0049</t>
  </si>
  <si>
    <t>Pantalon deportivo escolar largo azul  unisex size 16</t>
  </si>
  <si>
    <t>53101501-0050</t>
  </si>
  <si>
    <t>Pantalon deportivo escolar largo azul  unisex size 18</t>
  </si>
  <si>
    <t>53101501-0010</t>
  </si>
  <si>
    <t>Pantalon deportivo largo #10</t>
  </si>
  <si>
    <t>53101501-0008</t>
  </si>
  <si>
    <t>Pantalon deportivo largo #2</t>
  </si>
  <si>
    <t>53101501-0007</t>
  </si>
  <si>
    <t>Pantalon deportivo largo #4</t>
  </si>
  <si>
    <t>53101501-0006</t>
  </si>
  <si>
    <t>Pantalon deportivo largo #6</t>
  </si>
  <si>
    <t>53101501-0009</t>
  </si>
  <si>
    <t>Pantalon deportivo largo #8</t>
  </si>
  <si>
    <t>53101501-0042</t>
  </si>
  <si>
    <t>Pantalon deportivo largo L</t>
  </si>
  <si>
    <t>53101501-0043</t>
  </si>
  <si>
    <t>Pantalon deportivo largo XL</t>
  </si>
  <si>
    <t>53101501-0098</t>
  </si>
  <si>
    <t>Pantalon jogger largo unisex para adolescentes size Large</t>
  </si>
  <si>
    <t>53101501-0097</t>
  </si>
  <si>
    <t>Pantalon jogger largo unisex para adolescentes size Medium</t>
  </si>
  <si>
    <t>53101501-0096</t>
  </si>
  <si>
    <t xml:space="preserve">Pantalon jogger largo unisex para adolescentes size Small </t>
  </si>
  <si>
    <t>53101501-0054</t>
  </si>
  <si>
    <t>Pantalon kaki unisex para escuela SIze 6</t>
  </si>
  <si>
    <t>53101501-0055</t>
  </si>
  <si>
    <t>Pantalon kaki unisex para escuela SIze 8</t>
  </si>
  <si>
    <t>53101501-0056</t>
  </si>
  <si>
    <t>Pantalon kaki unisex para escuela Size 10</t>
  </si>
  <si>
    <t>53101501-0057</t>
  </si>
  <si>
    <t>Pantalon kaki unisex para escuela Size 12</t>
  </si>
  <si>
    <t>53101501-0058</t>
  </si>
  <si>
    <t>Pantalon kaki unisex para escuela Size 14</t>
  </si>
  <si>
    <t>53101501-0059</t>
  </si>
  <si>
    <t>Pantalon kaki unisex para escuela Size 16</t>
  </si>
  <si>
    <t>53102303-0007</t>
  </si>
  <si>
    <t>Pantaloncillos niños #2</t>
  </si>
  <si>
    <t>53102303-0003</t>
  </si>
  <si>
    <t>Pantaloncillos niños #4</t>
  </si>
  <si>
    <t>53102303-0005</t>
  </si>
  <si>
    <t>Pantaloncillos niños #8</t>
  </si>
  <si>
    <t>53103001-0035</t>
  </si>
  <si>
    <t>Pantalones Azul Largo Promocional Travel</t>
  </si>
  <si>
    <t>53103001-0036</t>
  </si>
  <si>
    <t>Pantalones Azules  Corto Promocional Travel</t>
  </si>
  <si>
    <t>53101501-0003</t>
  </si>
  <si>
    <t xml:space="preserve">Pantalones Deporivos Cortos Unisex </t>
  </si>
  <si>
    <t>53101501-0001</t>
  </si>
  <si>
    <t xml:space="preserve">Pantalones Deportivos Largo de Algodòn (Varios) </t>
  </si>
  <si>
    <t>53102710-0005</t>
  </si>
  <si>
    <t>Pantalones Joggers largo Unixex p/ adolescente</t>
  </si>
  <si>
    <t>53102303-0009</t>
  </si>
  <si>
    <t>Panties para Adolescentes</t>
  </si>
  <si>
    <t>53102303-0008</t>
  </si>
  <si>
    <t>Panties para niñas</t>
  </si>
  <si>
    <t>53102307-0003</t>
  </si>
  <si>
    <t>Pantis para adolescentes Size large</t>
  </si>
  <si>
    <t>53102307-0002</t>
  </si>
  <si>
    <t>Pantis para adolescentes Size medium</t>
  </si>
  <si>
    <t>53102307-0001</t>
  </si>
  <si>
    <t xml:space="preserve">Pantis para adolescentes Size small </t>
  </si>
  <si>
    <t>53102307-0007</t>
  </si>
  <si>
    <t>Pantis para niñas Size 10</t>
  </si>
  <si>
    <t>53102307-0008</t>
  </si>
  <si>
    <t>Pantis para niñas Size 12</t>
  </si>
  <si>
    <t>53102307-0009</t>
  </si>
  <si>
    <t>Pantis para niñas Size 14</t>
  </si>
  <si>
    <t>53102307-0004</t>
  </si>
  <si>
    <t>Pantis para niñas Size 4</t>
  </si>
  <si>
    <t>53102307-0005</t>
  </si>
  <si>
    <t>Pantis para niñas Size 6</t>
  </si>
  <si>
    <t>53102307-0006</t>
  </si>
  <si>
    <t>Pantis para niñas Size 8</t>
  </si>
  <si>
    <t>53102306-0004</t>
  </si>
  <si>
    <t>Pañales desechables para adultos size XL</t>
  </si>
  <si>
    <t>53102601-0003</t>
  </si>
  <si>
    <t>Pijamas de Adolecentes mascilino XL</t>
  </si>
  <si>
    <t>53102601-0002</t>
  </si>
  <si>
    <t>Pijamas para Adolescente masculino L</t>
  </si>
  <si>
    <t>53102601-0004</t>
  </si>
  <si>
    <t xml:space="preserve">Pijanas de niñas </t>
  </si>
  <si>
    <t>53103001-0096</t>
  </si>
  <si>
    <t>Polo Shirt  Escolar Azul Acqua Size 4</t>
  </si>
  <si>
    <t>53103001-0104</t>
  </si>
  <si>
    <t>Polo Shirt Escolar Amarillo Size 10</t>
  </si>
  <si>
    <t>53103001-0140</t>
  </si>
  <si>
    <t>Polo Shirt Escolar Amarillo Size 14</t>
  </si>
  <si>
    <t>53103001-0141</t>
  </si>
  <si>
    <t>Polo Shirt Escolar Amarillo Size 16</t>
  </si>
  <si>
    <t>53103001-0192</t>
  </si>
  <si>
    <t>Polo Shirt Escolar Amarillo Size 2</t>
  </si>
  <si>
    <t>53103001-0105</t>
  </si>
  <si>
    <t>Polo Shirt Escolar Amarillo Size 4</t>
  </si>
  <si>
    <t>53103001-0107</t>
  </si>
  <si>
    <t>Polo Shirt Escolar Amarillo Size 8</t>
  </si>
  <si>
    <t>53103001-0095</t>
  </si>
  <si>
    <t>Polo Shirt Escolar Azul Acqua Size 2</t>
  </si>
  <si>
    <t>53103001-0097</t>
  </si>
  <si>
    <t>Polo Shirt Escolar Azul Acqua Size 6</t>
  </si>
  <si>
    <t>53103001-0098</t>
  </si>
  <si>
    <t>Polo Shirt Escolar Azul Acqua Size 8</t>
  </si>
  <si>
    <t>53103001-0103</t>
  </si>
  <si>
    <t>Polo Shirt Escolar Azul Oscuro Size 2</t>
  </si>
  <si>
    <t>53103001-0078</t>
  </si>
  <si>
    <t>Polo Shirt Escolar azul Oscuro Size 4</t>
  </si>
  <si>
    <t>53103001-0080</t>
  </si>
  <si>
    <t>Polo Shirt Escolar azul Oscuro Size 6</t>
  </si>
  <si>
    <t>53103001-0077</t>
  </si>
  <si>
    <t>Polo Shirt Escolar azul Oscuro Size 8</t>
  </si>
  <si>
    <t>53103001-0099</t>
  </si>
  <si>
    <t>Polo Shirt Escolar verde Size 2</t>
  </si>
  <si>
    <t>53103001-0100</t>
  </si>
  <si>
    <t>Polo Shirt Escolar verde Size 4</t>
  </si>
  <si>
    <t>53103001-0101</t>
  </si>
  <si>
    <t>Polo Shirt Escolar verde Size 6</t>
  </si>
  <si>
    <t>53103001-0102</t>
  </si>
  <si>
    <t>Polo Shirt Escolar verde Size 8</t>
  </si>
  <si>
    <t>53103001-0033</t>
  </si>
  <si>
    <t>Polo T- Shirt Manga Corta Promocional</t>
  </si>
  <si>
    <t>53103001-0037</t>
  </si>
  <si>
    <t>Polo T-Shirt Promocional Blanco con Cuellos Azul</t>
  </si>
  <si>
    <t>53103001-0183</t>
  </si>
  <si>
    <t>Polo-shirts size L color azul</t>
  </si>
  <si>
    <t>53103001-0181</t>
  </si>
  <si>
    <t>Polo-shirts size L color verde</t>
  </si>
  <si>
    <t>53103001-0180</t>
  </si>
  <si>
    <t>Polo-shirts size M color azul</t>
  </si>
  <si>
    <t>53103001-0179</t>
  </si>
  <si>
    <t>Polo-shirts size M color rosado</t>
  </si>
  <si>
    <t>53103001-0178</t>
  </si>
  <si>
    <t>Polo-shirts size M color verde</t>
  </si>
  <si>
    <t>53103001-0176</t>
  </si>
  <si>
    <t>Polo-shirts size S color rosado</t>
  </si>
  <si>
    <t>53103001-0175</t>
  </si>
  <si>
    <t>Polo-shirts size S color verde</t>
  </si>
  <si>
    <t>53103001-0184</t>
  </si>
  <si>
    <t>Polo-shirts size XL color verde</t>
  </si>
  <si>
    <t>53103001-0139</t>
  </si>
  <si>
    <t>PoloShirt Escolar Amarillo Size 12</t>
  </si>
  <si>
    <t>53103001-0051</t>
  </si>
  <si>
    <t>Poloshirt bordado blano Junta Local #L</t>
  </si>
  <si>
    <t>50103001-0050</t>
  </si>
  <si>
    <t>Poloshirt bordado blano Junta Local #M</t>
  </si>
  <si>
    <t>53103001-0049</t>
  </si>
  <si>
    <t>Poloshirt bordado blano Junta Local #S</t>
  </si>
  <si>
    <t>50103001-0052</t>
  </si>
  <si>
    <t>Poloshirt bordado blano Junta Local #XL</t>
  </si>
  <si>
    <t>53103001-0063</t>
  </si>
  <si>
    <t>Poloshirt escolar amarillo  #10</t>
  </si>
  <si>
    <t>53103001-0066</t>
  </si>
  <si>
    <t>Poloshirt escolar amarillo #12</t>
  </si>
  <si>
    <t>53103001-0067</t>
  </si>
  <si>
    <t>Poloshirt escolar amarillo #14</t>
  </si>
  <si>
    <t>53103001-0064</t>
  </si>
  <si>
    <t>Poloshirt escolar amarillo #16</t>
  </si>
  <si>
    <t>53103001-0069</t>
  </si>
  <si>
    <t>Poloshirt escolar amarillo #4</t>
  </si>
  <si>
    <t>53103001-0070</t>
  </si>
  <si>
    <t>Poloshirt escolar amarillo #M</t>
  </si>
  <si>
    <t>53103001-0071</t>
  </si>
  <si>
    <t>Poloshirt escolar amarillo #S</t>
  </si>
  <si>
    <t>53103001-0127</t>
  </si>
  <si>
    <t xml:space="preserve">Poloshirt escolar azul Acqua Size 10 </t>
  </si>
  <si>
    <t>53103001-0128</t>
  </si>
  <si>
    <t>Poloshirt escolar azul Acqua Size 12</t>
  </si>
  <si>
    <t>53103001-0129</t>
  </si>
  <si>
    <t>Poloshirt escolar azul Acqua Size 14</t>
  </si>
  <si>
    <t>53103001-0130</t>
  </si>
  <si>
    <t>Poloshirt escolar azul Acqua Size 16</t>
  </si>
  <si>
    <t>53103001-0057</t>
  </si>
  <si>
    <t>Poloshirt escolar azul celeste</t>
  </si>
  <si>
    <t>53103001-0053</t>
  </si>
  <si>
    <t>Poloshirt escolar azul jade #12</t>
  </si>
  <si>
    <t>53103001-0058</t>
  </si>
  <si>
    <t>Poloshirt escolar azul jade #14</t>
  </si>
  <si>
    <t>53103001-0055</t>
  </si>
  <si>
    <t>Poloshirt escolar azul jade #L</t>
  </si>
  <si>
    <t>53103001-0056</t>
  </si>
  <si>
    <t>Poloshirt escolar azul jade #M</t>
  </si>
  <si>
    <t>53103001-0073</t>
  </si>
  <si>
    <t>Poloshirt escolar azul oscuro #18</t>
  </si>
  <si>
    <t>53103001-0082</t>
  </si>
  <si>
    <t>Poloshirt escolar azul oscuro #2</t>
  </si>
  <si>
    <t>53103001-0079</t>
  </si>
  <si>
    <t>Poloshirt escolar azul oscuro #XL</t>
  </si>
  <si>
    <t>53103001-0135</t>
  </si>
  <si>
    <t>Poloshirt escolar azul oscuro Size 10</t>
  </si>
  <si>
    <t>53103001-0136</t>
  </si>
  <si>
    <t>Poloshirt escolar azul oscuro Size 12</t>
  </si>
  <si>
    <t>53103001-0137</t>
  </si>
  <si>
    <t>Poloshirt escolar azul oscuro Size 14</t>
  </si>
  <si>
    <t>53103001-0138</t>
  </si>
  <si>
    <t>Poloshirt escolar azul oscuro Size 16</t>
  </si>
  <si>
    <t>53103001-0062</t>
  </si>
  <si>
    <t>Poloshirt escolar rojo vino #10</t>
  </si>
  <si>
    <t>53103001-0059</t>
  </si>
  <si>
    <t>Poloshirt escolar rojo vino #4</t>
  </si>
  <si>
    <t>53103001-0131</t>
  </si>
  <si>
    <t>Poloshirt escolar verde Size 10</t>
  </si>
  <si>
    <t>53103001-0132</t>
  </si>
  <si>
    <t>Poloshirt escolar verde Size 12</t>
  </si>
  <si>
    <t>53103001-0133</t>
  </si>
  <si>
    <t>Poloshirt escolar verde Size 14</t>
  </si>
  <si>
    <t>53103001-0134</t>
  </si>
  <si>
    <t>Poloshirt escolar verde Size 16</t>
  </si>
  <si>
    <t>53102303-0001</t>
  </si>
  <si>
    <t>Ropa Interior para Niños (calzoncillos)</t>
  </si>
  <si>
    <t>53121601-0002</t>
  </si>
  <si>
    <t>Sabanas (donada Laboratorio Referencia)</t>
  </si>
  <si>
    <t>53101904-0007</t>
  </si>
  <si>
    <t xml:space="preserve">Sacos de ropa unisex variada </t>
  </si>
  <si>
    <t>53111803-0003</t>
  </si>
  <si>
    <t>Sandalias Cerradas de Gomas Unisex</t>
  </si>
  <si>
    <t>53111803-0001</t>
  </si>
  <si>
    <t>Sandalias Tipo Crocs</t>
  </si>
  <si>
    <t>53102503-0013</t>
  </si>
  <si>
    <t>Sombrero de paja para niños (pequeño)</t>
  </si>
  <si>
    <t>53102516-0003</t>
  </si>
  <si>
    <t>Sombrillas de colores</t>
  </si>
  <si>
    <t>53103001-0028</t>
  </si>
  <si>
    <t>T- Shirt Manga Corta  Mujer Logo Orange</t>
  </si>
  <si>
    <t>53103001-0027</t>
  </si>
  <si>
    <t>T- Shirt Manga Corta Unisex Logo Orange</t>
  </si>
  <si>
    <t>53103001-0032</t>
  </si>
  <si>
    <t>T- Shirt Negro Manga Corta Unisex</t>
  </si>
  <si>
    <t>53103001-0025</t>
  </si>
  <si>
    <t>T- shirt color blanco Talla L</t>
  </si>
  <si>
    <t>53103001-0024</t>
  </si>
  <si>
    <t>T- shirt color blanco Talla M</t>
  </si>
  <si>
    <t>53103001-0026</t>
  </si>
  <si>
    <t>T- shirt color blanco Talla XL</t>
  </si>
  <si>
    <t>53103001-0031</t>
  </si>
  <si>
    <t>T-Shirt Manga Larga Unisex con Logo Orange</t>
  </si>
  <si>
    <t>55101515-0023</t>
  </si>
  <si>
    <t xml:space="preserve">T-Shirts dry-fyt serigrafiados </t>
  </si>
  <si>
    <t>53103001-0042</t>
  </si>
  <si>
    <t>T-shirt color blanco #12</t>
  </si>
  <si>
    <t>53103001-0040</t>
  </si>
  <si>
    <t>T-shirt color blanco #16</t>
  </si>
  <si>
    <t>53103001-0048</t>
  </si>
  <si>
    <t>T-shirt color blanco #18</t>
  </si>
  <si>
    <t>53103001-0046</t>
  </si>
  <si>
    <t>T-shirt color blanco #4</t>
  </si>
  <si>
    <t>53103001-0044</t>
  </si>
  <si>
    <t>T-shirt color blanco #6</t>
  </si>
  <si>
    <t>53103001-0045</t>
  </si>
  <si>
    <t>T-shirt color blanco #8</t>
  </si>
  <si>
    <t>80141611-0001</t>
  </si>
  <si>
    <t>TSHIRTS SERIGRAFIADOS</t>
  </si>
  <si>
    <t>11161801-0004</t>
  </si>
  <si>
    <t>Tela  Tipo franela en algodón Verde</t>
  </si>
  <si>
    <t>YARDAS</t>
  </si>
  <si>
    <t>11161801-0003</t>
  </si>
  <si>
    <t>Tela Tipo franela en algodón crema</t>
  </si>
  <si>
    <t>11161801-0006</t>
  </si>
  <si>
    <t>Tela Tipo franela en algodón gris</t>
  </si>
  <si>
    <t>11161801-0007</t>
  </si>
  <si>
    <t>Tela Tipo franela en algodón negro</t>
  </si>
  <si>
    <t>11161801-0002</t>
  </si>
  <si>
    <t>Tela Tipo franela en algodón roja</t>
  </si>
  <si>
    <t>11161801-0005</t>
  </si>
  <si>
    <t>Tela tipo franela en algodón Azul</t>
  </si>
  <si>
    <t>11161801-0001</t>
  </si>
  <si>
    <t>Tela tipo franela en algodón marrón</t>
  </si>
  <si>
    <t>53111903-0026</t>
  </si>
  <si>
    <t>Tenis para niñas adolescentes Size 37</t>
  </si>
  <si>
    <t>53111903-0027</t>
  </si>
  <si>
    <t>Tenis para niñas adolescentes Size 38</t>
  </si>
  <si>
    <t>53111903-0028</t>
  </si>
  <si>
    <t>Tenis para niñas adolescentes Size 39</t>
  </si>
  <si>
    <t>53111903-0029</t>
  </si>
  <si>
    <t>Tenis para niñas adolescentes Size 40</t>
  </si>
  <si>
    <t>53111903-0030</t>
  </si>
  <si>
    <t>Tenis para niñas adolescentes Size 41</t>
  </si>
  <si>
    <t>53111903-0031</t>
  </si>
  <si>
    <t>Tenis para niñas adolescentes Size 42</t>
  </si>
  <si>
    <t>53111903-0011</t>
  </si>
  <si>
    <t>Tenis para niños adolescentes Size 37</t>
  </si>
  <si>
    <t>53111903-0012</t>
  </si>
  <si>
    <t>Tenis para niños adolescentes Size 38</t>
  </si>
  <si>
    <t>53111903-0013</t>
  </si>
  <si>
    <t>Tenis para niños adolescentes Size 39</t>
  </si>
  <si>
    <t>53111903-0014</t>
  </si>
  <si>
    <t>Tenis para niños adolescentes Size 40</t>
  </si>
  <si>
    <t>53111903-0015</t>
  </si>
  <si>
    <t>Tenis para niños adolescentes Size 41</t>
  </si>
  <si>
    <t>53111903-0016</t>
  </si>
  <si>
    <t>Tenis para niños adolescentes Size 42</t>
  </si>
  <si>
    <t>52121701-0004</t>
  </si>
  <si>
    <t>Toalla de baño 27" x 52"</t>
  </si>
  <si>
    <t>52121701-0002</t>
  </si>
  <si>
    <t>Toallas 150cm x 100cm</t>
  </si>
  <si>
    <t>52121701-0001</t>
  </si>
  <si>
    <t>Toallas para Bebé</t>
  </si>
  <si>
    <t>53102803-0003</t>
  </si>
  <si>
    <t>Trajes de baños Size 8-9</t>
  </si>
  <si>
    <t>53102803-0002</t>
  </si>
  <si>
    <t>Trajes de baños Size M</t>
  </si>
  <si>
    <t>53102803-0001</t>
  </si>
  <si>
    <t>Trajes de baños Size S</t>
  </si>
  <si>
    <t>53101903-0013</t>
  </si>
  <si>
    <t>Vestidos de adolescentes</t>
  </si>
  <si>
    <t>53101903-0012</t>
  </si>
  <si>
    <t>Vestidos de niña</t>
  </si>
  <si>
    <t>53111603-0003</t>
  </si>
  <si>
    <t>Zapatos escolares para adolescentes masculino size 36</t>
  </si>
  <si>
    <t>53111603-0004</t>
  </si>
  <si>
    <t>Zapatos escolares para adolescentes masculino size 37</t>
  </si>
  <si>
    <t>53111603-0005</t>
  </si>
  <si>
    <t>Zapatos escolares para adolescentes masculino size 38</t>
  </si>
  <si>
    <t>53111603-0006</t>
  </si>
  <si>
    <t>Zapatos escolares para adolescentes masculino size 39</t>
  </si>
  <si>
    <t>53111603-0007</t>
  </si>
  <si>
    <t>Zapatos escolares para adolescentes masculino size 40</t>
  </si>
  <si>
    <t>53111603-0008</t>
  </si>
  <si>
    <t>Zapatos escolares para adolescentes masculino size 41</t>
  </si>
  <si>
    <t>53111603-0009</t>
  </si>
  <si>
    <t>Zapatos escolares para adolescentes masculino size 42</t>
  </si>
  <si>
    <t>53111603-0010</t>
  </si>
  <si>
    <t>Zapatos escolares para adolescentes masculino size 43</t>
  </si>
  <si>
    <t>53111604-0036</t>
  </si>
  <si>
    <t>Zapatos escolares para niña Size 30</t>
  </si>
  <si>
    <t>53111604-0035</t>
  </si>
  <si>
    <t>Zapatos escolares para niña Size 35</t>
  </si>
  <si>
    <t>53111604-0001</t>
  </si>
  <si>
    <t>Zapatos escolares para niñas Size 31</t>
  </si>
  <si>
    <t>53111604-0002</t>
  </si>
  <si>
    <t>Zapatos escolares para niñas Size 32</t>
  </si>
  <si>
    <t>53111604-0003</t>
  </si>
  <si>
    <t>Zapatos escolares para niñas Size 33</t>
  </si>
  <si>
    <t>53111604-0004</t>
  </si>
  <si>
    <t>Zapatos escolares para niñas Size 34</t>
  </si>
  <si>
    <t>53111604-0006</t>
  </si>
  <si>
    <t>Zapatos escolares para niñas adolescentes  Size 37</t>
  </si>
  <si>
    <t>53111604-0005</t>
  </si>
  <si>
    <t>Zapatos escolares para niñas adolescentes Size 36</t>
  </si>
  <si>
    <t>53111604-0007</t>
  </si>
  <si>
    <t>Zapatos escolares para niñas adolescentes Size 38</t>
  </si>
  <si>
    <t>53111604-0008</t>
  </si>
  <si>
    <t>Zapatos escolares para niñas adolescentes Size 39</t>
  </si>
  <si>
    <t>53111604-0009</t>
  </si>
  <si>
    <t>Zapatos escolares para niñas adolescentes Size 40</t>
  </si>
  <si>
    <t>53111604-0010</t>
  </si>
  <si>
    <t>Zapatos escolares para niñas adolescentes Size 41</t>
  </si>
  <si>
    <t>53111604-0011</t>
  </si>
  <si>
    <t>Zapatos escolares para niñas adolescentes Size 42</t>
  </si>
  <si>
    <t>53111603-0013</t>
  </si>
  <si>
    <t>Zapatos escolares para niño Size 30</t>
  </si>
  <si>
    <t>53111603-0014</t>
  </si>
  <si>
    <t>Zapatos escolares para niño Size 31</t>
  </si>
  <si>
    <t>53111603-0015</t>
  </si>
  <si>
    <t>Zapatos escolares para niño Size 32</t>
  </si>
  <si>
    <t>53111603-0016</t>
  </si>
  <si>
    <t>Zapatos escolares para niño Size 33</t>
  </si>
  <si>
    <t>53111603-0017</t>
  </si>
  <si>
    <t>Zapatos escolares para niño Size 34</t>
  </si>
  <si>
    <t>53111603-0024</t>
  </si>
  <si>
    <t>Zapatos escolares para niño Size 35</t>
  </si>
  <si>
    <t>53111603-0011</t>
  </si>
  <si>
    <t>Zapatos escolares para niños Size 28</t>
  </si>
  <si>
    <t>53111603-0002</t>
  </si>
  <si>
    <t>Zapatos femeninos</t>
  </si>
  <si>
    <t>53111603-0001</t>
  </si>
  <si>
    <t>Zapatos masculinos</t>
  </si>
  <si>
    <t>Inventario por Almacén: Utiles varios</t>
  </si>
  <si>
    <t>Conteo al 31-07-2024</t>
  </si>
  <si>
    <t>40151607-0001</t>
  </si>
  <si>
    <t>(CODIGO INACTIVO NO USAR) COMPRESORES REFRIGERANTES</t>
  </si>
  <si>
    <t>51101507-0025</t>
  </si>
  <si>
    <t>51101507-0045</t>
  </si>
  <si>
    <t>(CODIGO INACTIVO NO USAR) KETOCONAZOL</t>
  </si>
  <si>
    <t>56101519-0005</t>
  </si>
  <si>
    <t>(CODIGO INACTIVO NO USAR) MESAS</t>
  </si>
  <si>
    <t>47121804-0002</t>
  </si>
  <si>
    <t xml:space="preserve">(CODIGO INACTIVO  NO USAR) Bomba para destapar inodoro </t>
  </si>
  <si>
    <t>47132102-0008</t>
  </si>
  <si>
    <t xml:space="preserve">(CODIGO INACTIVO NO USAR) Esponja para Fregar Doble Cara </t>
  </si>
  <si>
    <t>56101504-0005</t>
  </si>
  <si>
    <t>ASIENTOS</t>
  </si>
  <si>
    <t>60121123-0001</t>
  </si>
  <si>
    <t>Abanico de mano</t>
  </si>
  <si>
    <t>31162414-0004</t>
  </si>
  <si>
    <t>Abrazadera para tubo tipo uña 1/2</t>
  </si>
  <si>
    <t>15121520-0005</t>
  </si>
  <si>
    <t>Aceitadora</t>
  </si>
  <si>
    <t>15121520-0007</t>
  </si>
  <si>
    <t>Aceite hidraulico</t>
  </si>
  <si>
    <t>15121520-0006</t>
  </si>
  <si>
    <t xml:space="preserve">Aceite lubricante 15w 40 </t>
  </si>
  <si>
    <t>31231313-0003</t>
  </si>
  <si>
    <t>Adaptador Hembra de 1/2 PVC</t>
  </si>
  <si>
    <t>40142612-0001</t>
  </si>
  <si>
    <t>Adaptador hembra de pvc</t>
  </si>
  <si>
    <t>40142314-0001</t>
  </si>
  <si>
    <t>Adaptadores 3/4" PVC</t>
  </si>
  <si>
    <t>53131603-0003</t>
  </si>
  <si>
    <t>Afeitadoras</t>
  </si>
  <si>
    <t>47131502-0002</t>
  </si>
  <si>
    <t>Agarrador de caldero</t>
  </si>
  <si>
    <t>82121505-0016</t>
  </si>
  <si>
    <t>Agendas 8 1/2 x 11</t>
  </si>
  <si>
    <t>82121505-0007</t>
  </si>
  <si>
    <t>Agendas Jornadas de formación a formadores 8.5 x11</t>
  </si>
  <si>
    <t>53131636-0002</t>
  </si>
  <si>
    <t>Agua thermales avene 150ml</t>
  </si>
  <si>
    <t>31211803-0004</t>
  </si>
  <si>
    <t>Aguarras</t>
  </si>
  <si>
    <t>26121538-0012</t>
  </si>
  <si>
    <t>Alambre  Duplex de Vinil calibre 10/3</t>
  </si>
  <si>
    <t>PIES</t>
  </si>
  <si>
    <t>26121538-0014</t>
  </si>
  <si>
    <t>Alambre 12 1/2de Goma</t>
  </si>
  <si>
    <t>26121524-0002</t>
  </si>
  <si>
    <t>Alambre 2/0 (pies)</t>
  </si>
  <si>
    <t>26121538-0013</t>
  </si>
  <si>
    <t>Alambre Mensajero de 1/4 de Acero</t>
  </si>
  <si>
    <t>26121538-0003</t>
  </si>
  <si>
    <t>Alambre No.12 color rojo</t>
  </si>
  <si>
    <t>26121538-0008</t>
  </si>
  <si>
    <t>Alambre Vinil de dos Colores No.10 Americano</t>
  </si>
  <si>
    <t>60104912-0002</t>
  </si>
  <si>
    <t>Alambre americano No.10 (Pies)</t>
  </si>
  <si>
    <t>60104912-0001</t>
  </si>
  <si>
    <t>Alambre americano No.6 (pies)</t>
  </si>
  <si>
    <t>26121538-0019</t>
  </si>
  <si>
    <t>Alambre calibre multi-fibra</t>
  </si>
  <si>
    <t>24111515-0001</t>
  </si>
  <si>
    <t>Alambre de trinchera 5.3 rollos</t>
  </si>
  <si>
    <t>26121538-0021</t>
  </si>
  <si>
    <t>Alambre electrico No. 12</t>
  </si>
  <si>
    <t>52151002-0004</t>
  </si>
  <si>
    <t>Alfombra para bañera</t>
  </si>
  <si>
    <t>27112106-0003</t>
  </si>
  <si>
    <t>Alicate Linero #9 Dielectrico</t>
  </si>
  <si>
    <t>27112108-0001</t>
  </si>
  <si>
    <t xml:space="preserve">Alicate de pico largo de 1000 voltios </t>
  </si>
  <si>
    <t>27111516-0001</t>
  </si>
  <si>
    <t>Alicate de presion curvo de 10"</t>
  </si>
  <si>
    <t>27112106-0004</t>
  </si>
  <si>
    <t>Alicate para electricista</t>
  </si>
  <si>
    <t>27112802-0003</t>
  </si>
  <si>
    <t>Angular para plafón en L</t>
  </si>
  <si>
    <t>60122801-0002</t>
  </si>
  <si>
    <t>Antifaz de color dorado</t>
  </si>
  <si>
    <t>60122801-0003</t>
  </si>
  <si>
    <t>Antifaz de color negro</t>
  </si>
  <si>
    <t>60122801-0001</t>
  </si>
  <si>
    <t>Antifaz de color rojo</t>
  </si>
  <si>
    <t>23171511-0002</t>
  </si>
  <si>
    <t>Antorcha psitola soldadura</t>
  </si>
  <si>
    <t>52151642-0001</t>
  </si>
  <si>
    <t>Aplastador o majador de fritos</t>
  </si>
  <si>
    <t>39101601-0008</t>
  </si>
  <si>
    <t>Aplique de Pared Inoxidable No.LG11099B1</t>
  </si>
  <si>
    <t>31161803-0001</t>
  </si>
  <si>
    <t>Arandela de 3/8</t>
  </si>
  <si>
    <t>40141610-0003</t>
  </si>
  <si>
    <t>Arandela para inodoro</t>
  </si>
  <si>
    <t>31161807-0001</t>
  </si>
  <si>
    <t>Arandela plana galvanizada de 1/2</t>
  </si>
  <si>
    <t>31161803-0002</t>
  </si>
  <si>
    <t>Arandelas para tornillo</t>
  </si>
  <si>
    <t>49211802-0001</t>
  </si>
  <si>
    <t>Aros de colores</t>
  </si>
  <si>
    <t>26111704-0002</t>
  </si>
  <si>
    <t>Arrancador de Vehiculos (12V)</t>
  </si>
  <si>
    <t>40151519-0001</t>
  </si>
  <si>
    <t>BOMBAS PARA INODOROS</t>
  </si>
  <si>
    <t>40151513-0001</t>
  </si>
  <si>
    <t>BOMBAS SUMERGIBLES</t>
  </si>
  <si>
    <t>31161504-0001</t>
  </si>
  <si>
    <t>Bala calibre 22 green shot</t>
  </si>
  <si>
    <t>49161608-0001</t>
  </si>
  <si>
    <t>Balon de Volibol de Piel</t>
  </si>
  <si>
    <t>52151642-0013</t>
  </si>
  <si>
    <t>Bandeja de aluminio redonda</t>
  </si>
  <si>
    <t>52151905-0009</t>
  </si>
  <si>
    <t>Bandeja de hornear con parrilla</t>
  </si>
  <si>
    <t>52151905-0008</t>
  </si>
  <si>
    <t xml:space="preserve">Bandeja de hornear rectangular </t>
  </si>
  <si>
    <t>52152006-0001</t>
  </si>
  <si>
    <t>Bandeja de servir con asas plástica o aluminio</t>
  </si>
  <si>
    <t>52151905-0005</t>
  </si>
  <si>
    <t>Bandeja para horneR 35X25 CM</t>
  </si>
  <si>
    <t>52151905-0001</t>
  </si>
  <si>
    <t>Bandeja para hornear</t>
  </si>
  <si>
    <t>52152006-0002</t>
  </si>
  <si>
    <t xml:space="preserve">Bandeja rectangular </t>
  </si>
  <si>
    <t>52152006-0003</t>
  </si>
  <si>
    <t>Bandejas de aluminio extra grande</t>
  </si>
  <si>
    <t>52152006-0004</t>
  </si>
  <si>
    <t>Bandejas palsticas de comida</t>
  </si>
  <si>
    <t>55121715-0005</t>
  </si>
  <si>
    <t>Banderas Nacional de Exterior</t>
  </si>
  <si>
    <t>49121508-0002</t>
  </si>
  <si>
    <t>Banqueta plastica</t>
  </si>
  <si>
    <t>30101603-0002</t>
  </si>
  <si>
    <t>Barra angular perforadora de 10 pies</t>
  </si>
  <si>
    <t>30101605-0002</t>
  </si>
  <si>
    <t>Barra de hierro cuadrada de 1/2"</t>
  </si>
  <si>
    <t>44121634-0003</t>
  </si>
  <si>
    <t>Barra de silicon mediana 11mm</t>
  </si>
  <si>
    <t>27111908-0003</t>
  </si>
  <si>
    <t>Barra metalica para hoyos</t>
  </si>
  <si>
    <t>30101603-0001</t>
  </si>
  <si>
    <t>Barra roscada 3/8</t>
  </si>
  <si>
    <t>31162506-0001</t>
  </si>
  <si>
    <t>Base de fijacion</t>
  </si>
  <si>
    <t>52151002-0006</t>
  </si>
  <si>
    <t>Base de pared para TV</t>
  </si>
  <si>
    <t>52152002-0012</t>
  </si>
  <si>
    <t>Base para bizcocho</t>
  </si>
  <si>
    <t>52151702-0010</t>
  </si>
  <si>
    <t>Base para cuchillos</t>
  </si>
  <si>
    <t>26111703-0003</t>
  </si>
  <si>
    <t>Bateria 17/12</t>
  </si>
  <si>
    <t>26111707-0001</t>
  </si>
  <si>
    <t>Baterias 13/12 para Vehículos</t>
  </si>
  <si>
    <t>26111707-0002</t>
  </si>
  <si>
    <t>Baterias 15/12 para Vehículos</t>
  </si>
  <si>
    <t>26111701-0002</t>
  </si>
  <si>
    <t>Batería Triple A</t>
  </si>
  <si>
    <t>26111701-0003</t>
  </si>
  <si>
    <t xml:space="preserve">Batería para Inversor </t>
  </si>
  <si>
    <t>52152105-0005</t>
  </si>
  <si>
    <t>Biberón de 4 onzas</t>
  </si>
  <si>
    <t>52151002-0002</t>
  </si>
  <si>
    <t>Binoculares</t>
  </si>
  <si>
    <t>31162403-0001</t>
  </si>
  <si>
    <t>Bisagras para puertas de baño</t>
  </si>
  <si>
    <t>11111609-0001</t>
  </si>
  <si>
    <t>Block</t>
  </si>
  <si>
    <t>1111-0001</t>
  </si>
  <si>
    <t>Blocks de 6</t>
  </si>
  <si>
    <t>47121903-0001</t>
  </si>
  <si>
    <t>Bolsas para aires acondicionados</t>
  </si>
  <si>
    <t>80141611-0006</t>
  </si>
  <si>
    <t>Bolsas polipropileno Ecológicas 8  1/2 x11</t>
  </si>
  <si>
    <t>40151510-0003</t>
  </si>
  <si>
    <t xml:space="preserve">Bomba Centrifuga </t>
  </si>
  <si>
    <t>40151504-0001</t>
  </si>
  <si>
    <t>Bomba de fumigar</t>
  </si>
  <si>
    <t>40151513-0002</t>
  </si>
  <si>
    <t>Bomba sumergible potencial 1.5 H.P</t>
  </si>
  <si>
    <t>39101701-0001</t>
  </si>
  <si>
    <t xml:space="preserve">Bombilla </t>
  </si>
  <si>
    <t>39101601-0007</t>
  </si>
  <si>
    <t>Bombilla MR 11</t>
  </si>
  <si>
    <t>39101601-0001</t>
  </si>
  <si>
    <t>Bombilla MR 16</t>
  </si>
  <si>
    <t>39101601-0002</t>
  </si>
  <si>
    <t>Bombilla MR 35</t>
  </si>
  <si>
    <t>39101615-0003</t>
  </si>
  <si>
    <t>Bombillo LED de 24W</t>
  </si>
  <si>
    <t>39111506-0005</t>
  </si>
  <si>
    <t>Bombillo Led 5W</t>
  </si>
  <si>
    <t>39111506-0006</t>
  </si>
  <si>
    <t>Bombillo Led 9W</t>
  </si>
  <si>
    <t>39101601-0010</t>
  </si>
  <si>
    <t>Bombillo de alerta rojo</t>
  </si>
  <si>
    <t>39111506-0002</t>
  </si>
  <si>
    <t>Bombillos led de 12 watts  luz blanca</t>
  </si>
  <si>
    <t>39111506-0003</t>
  </si>
  <si>
    <t xml:space="preserve">Bombillos led de 12 watts  recargable </t>
  </si>
  <si>
    <t>30181504-0001</t>
  </si>
  <si>
    <t>Boquilla de 1 1/2 con roca</t>
  </si>
  <si>
    <t>40141731-0001</t>
  </si>
  <si>
    <t>Boquilla para fregadero de metal con tubo</t>
  </si>
  <si>
    <t>52151502-0003</t>
  </si>
  <si>
    <t>Botella Aceite y Vinagre</t>
  </si>
  <si>
    <t>80141605-0002</t>
  </si>
  <si>
    <t>Botellas de agua programa Derechos NNA en movilidad</t>
  </si>
  <si>
    <t>24121807-0001</t>
  </si>
  <si>
    <t>Botellones de Agua Vacios</t>
  </si>
  <si>
    <t>24121807-0003</t>
  </si>
  <si>
    <t>Botellones policarbonato para agua de 5 Galones</t>
  </si>
  <si>
    <t>47131705-0001</t>
  </si>
  <si>
    <t>Boton para tapa de inodoro de 3 a 6 litros</t>
  </si>
  <si>
    <t>52152004-0004</t>
  </si>
  <si>
    <t>Bowl en Cristal 5.5</t>
  </si>
  <si>
    <t>52152004-0012</t>
  </si>
  <si>
    <t>Bowl para arroz y habichuelas</t>
  </si>
  <si>
    <t>52152004-0010</t>
  </si>
  <si>
    <t>Bowl para habichuelas en porcelana</t>
  </si>
  <si>
    <t>39121601-0014</t>
  </si>
  <si>
    <t>Braker de 32 AMP doble europeo</t>
  </si>
  <si>
    <t>30171514-0001</t>
  </si>
  <si>
    <t>Brazos hidraulicos para Puertas</t>
  </si>
  <si>
    <t>39121003-0003</t>
  </si>
  <si>
    <t>Breaker 10000 AMP</t>
  </si>
  <si>
    <t>39121003-0005</t>
  </si>
  <si>
    <t>Breaker 30 AMP grueso</t>
  </si>
  <si>
    <t>39121003-0006</t>
  </si>
  <si>
    <t>Breaker 50 AMP doble</t>
  </si>
  <si>
    <t>39121601-0004</t>
  </si>
  <si>
    <t xml:space="preserve">Breaker de 16Amp </t>
  </si>
  <si>
    <t>39121601-0010</t>
  </si>
  <si>
    <t>Breaker de 20 AMP doblegrueso</t>
  </si>
  <si>
    <t>39121601-0005</t>
  </si>
  <si>
    <t xml:space="preserve">Breaker de 32Amp </t>
  </si>
  <si>
    <t>39121601-0013</t>
  </si>
  <si>
    <t>Breaker doble de 20 AMP europeo</t>
  </si>
  <si>
    <t>39121601-0008</t>
  </si>
  <si>
    <t>Breaker grueso de 30 AMP doble</t>
  </si>
  <si>
    <t>39121601-0016</t>
  </si>
  <si>
    <t>Breaker grueso de 50 AMP</t>
  </si>
  <si>
    <t>39121601-0017</t>
  </si>
  <si>
    <t>Breaker riel 2P  europeo 20A</t>
  </si>
  <si>
    <t>39121601-0018</t>
  </si>
  <si>
    <t>Breaker riel 2P europeo 25A</t>
  </si>
  <si>
    <t>39121601-0019</t>
  </si>
  <si>
    <t>Breaker riel 2P europeo 63A</t>
  </si>
  <si>
    <t>39121601-0009</t>
  </si>
  <si>
    <t xml:space="preserve">Breaker sencillo de 15 AMP </t>
  </si>
  <si>
    <t>53102502-0011</t>
  </si>
  <si>
    <t>Breteles para adultos color gris</t>
  </si>
  <si>
    <t>53102502-0010</t>
  </si>
  <si>
    <t>Breteles para adultos color rojo</t>
  </si>
  <si>
    <t>53102502-0008</t>
  </si>
  <si>
    <t>Breteles para niños color azul</t>
  </si>
  <si>
    <t>53102502-0009</t>
  </si>
  <si>
    <t>Breteles para niños color blanco</t>
  </si>
  <si>
    <t>53102502-0006</t>
  </si>
  <si>
    <t>Breteles para niños color gris</t>
  </si>
  <si>
    <t>53102502-0007</t>
  </si>
  <si>
    <t>Breteles para niños color negro</t>
  </si>
  <si>
    <t>53102502-0005</t>
  </si>
  <si>
    <t>Breteles para niños color rojo</t>
  </si>
  <si>
    <t>31211904-0003</t>
  </si>
  <si>
    <t>Brochas de 1" Pulgada</t>
  </si>
  <si>
    <t>31211904-0001</t>
  </si>
  <si>
    <t>Brochas de 2 1/2" Pulgadas</t>
  </si>
  <si>
    <t>31211904-0002</t>
  </si>
  <si>
    <t>Brochas de 3" Pulgadas</t>
  </si>
  <si>
    <t>52151642-0003</t>
  </si>
  <si>
    <t>Brochas para cocina</t>
  </si>
  <si>
    <t>56101515-0002</t>
  </si>
  <si>
    <t>CAMAS</t>
  </si>
  <si>
    <t>56101508-0006</t>
  </si>
  <si>
    <t>COLCHONES TWIN PILLOW TOP</t>
  </si>
  <si>
    <t>43211507-0014</t>
  </si>
  <si>
    <t>COMPUTADORA REFURBISHED DELL</t>
  </si>
  <si>
    <t>23101508-0001</t>
  </si>
  <si>
    <t>CORTADORA DE CERAMICA</t>
  </si>
  <si>
    <t>26121505-0001</t>
  </si>
  <si>
    <t>Cable ITP categoria 6</t>
  </si>
  <si>
    <t>26121538-0018</t>
  </si>
  <si>
    <t>Cable de goma tipo americano</t>
  </si>
  <si>
    <t>26121505-0005</t>
  </si>
  <si>
    <t>Cables AC</t>
  </si>
  <si>
    <t>26121507-0003</t>
  </si>
  <si>
    <t>Cables XLR 25</t>
  </si>
  <si>
    <t>52151701-0007</t>
  </si>
  <si>
    <t>Cafetera de aluminio inoxidable</t>
  </si>
  <si>
    <t>26121538-0011</t>
  </si>
  <si>
    <t>Caja Eléctrica 2x4 (Metal)</t>
  </si>
  <si>
    <t>39121616-0001</t>
  </si>
  <si>
    <t>Caja de Breaker de 3 a 8</t>
  </si>
  <si>
    <t>39111803-0002</t>
  </si>
  <si>
    <t xml:space="preserve">Caja de Metal 4 x4 </t>
  </si>
  <si>
    <t>39121601-0001</t>
  </si>
  <si>
    <t>Caja de breaker</t>
  </si>
  <si>
    <t>39121616-0003</t>
  </si>
  <si>
    <t>Caja de breaker 125 AMP</t>
  </si>
  <si>
    <t>39121616-0002</t>
  </si>
  <si>
    <t>Caja de breaker de 2</t>
  </si>
  <si>
    <t>39121601-0011</t>
  </si>
  <si>
    <t>Caja de breaker de 6 a 12</t>
  </si>
  <si>
    <t>39121601-0012</t>
  </si>
  <si>
    <t>Caja de breaker para 2 europeo</t>
  </si>
  <si>
    <t>53121804-0001</t>
  </si>
  <si>
    <t>Caja de herramienta para maquillaje</t>
  </si>
  <si>
    <t>13102017-0001</t>
  </si>
  <si>
    <t xml:space="preserve">Cajas Plásticas Transparentes con Tapas </t>
  </si>
  <si>
    <t>52152007-0002</t>
  </si>
  <si>
    <t>Caldero 15 libras</t>
  </si>
  <si>
    <t>52152007-0004</t>
  </si>
  <si>
    <t>Caldero acero inoxidable de 15 libras</t>
  </si>
  <si>
    <t>52152007-0005</t>
  </si>
  <si>
    <t>Caldero acero inoxidable de 20 libras</t>
  </si>
  <si>
    <t>52152007-0006</t>
  </si>
  <si>
    <t>Caldero acero inoxidable de 30 libras</t>
  </si>
  <si>
    <t>52152007-0007</t>
  </si>
  <si>
    <t>Caldero acero inoxidable de 40 libras</t>
  </si>
  <si>
    <t>48101531-0010</t>
  </si>
  <si>
    <t>Caldero con tapa 11"</t>
  </si>
  <si>
    <t>48101531-0011</t>
  </si>
  <si>
    <t>Caldero con tapa 12"</t>
  </si>
  <si>
    <t>48101531-0013</t>
  </si>
  <si>
    <t>Caldero con tapa 42 cm</t>
  </si>
  <si>
    <t>48101815-0004</t>
  </si>
  <si>
    <t>Caldero de 32 cm de aluminio y tapa cristal</t>
  </si>
  <si>
    <t>52152007-0003</t>
  </si>
  <si>
    <t>Caldero de acero inoxidable 5 libras</t>
  </si>
  <si>
    <t>48101815-0005</t>
  </si>
  <si>
    <t>Caldero de aluminio 36cm con tapa aluminio</t>
  </si>
  <si>
    <t>48101531-0003</t>
  </si>
  <si>
    <t>Calderos 15 libras con tapa</t>
  </si>
  <si>
    <t>401018-0001</t>
  </si>
  <si>
    <t>Calentador de  a Gas</t>
  </si>
  <si>
    <t>30151703-0007</t>
  </si>
  <si>
    <t>Canaleta electrica para pared 3/4</t>
  </si>
  <si>
    <t>31231317-0001</t>
  </si>
  <si>
    <t>Canaletas de 1 pulgada</t>
  </si>
  <si>
    <t>30151703-0002</t>
  </si>
  <si>
    <t>Canaletas para cable 1/2 x 2</t>
  </si>
  <si>
    <t>53121603-0007</t>
  </si>
  <si>
    <t>Canasta de guano</t>
  </si>
  <si>
    <t>52152002-0008</t>
  </si>
  <si>
    <t>Canasta plastica para vegetales</t>
  </si>
  <si>
    <t>52141703-0001</t>
  </si>
  <si>
    <t>Canastilla para Bebé</t>
  </si>
  <si>
    <t>46171501-0004</t>
  </si>
  <si>
    <t>Candado de 20MM</t>
  </si>
  <si>
    <t>32121502-0001</t>
  </si>
  <si>
    <t>Capacitor</t>
  </si>
  <si>
    <t>26121629-0003</t>
  </si>
  <si>
    <t>Capacitores de 5 microfaradio UF</t>
  </si>
  <si>
    <t>24101507-0001</t>
  </si>
  <si>
    <t>Carretilla de hierro con goma imponchable 5.5 pies</t>
  </si>
  <si>
    <t>60141008-00022</t>
  </si>
  <si>
    <t>Carro Policia</t>
  </si>
  <si>
    <t>14111610-0011</t>
  </si>
  <si>
    <t>Cartulina fluorescente azul  satinada 18x26"</t>
  </si>
  <si>
    <t>14111610-0012</t>
  </si>
  <si>
    <t>Cartulina fluorescente rojo  satinada 18x26"</t>
  </si>
  <si>
    <t>14111519-0005</t>
  </si>
  <si>
    <t>Cartulinas colores intensos (rojo  azul y verde)</t>
  </si>
  <si>
    <t>14111519-0004</t>
  </si>
  <si>
    <t>Cartulinas colores intensos (rosado y morado fuerte)</t>
  </si>
  <si>
    <t>14111519-0006</t>
  </si>
  <si>
    <t>Cartulinas colores positivos (amarillo y naranja)</t>
  </si>
  <si>
    <t>14111519-0003</t>
  </si>
  <si>
    <t>Cartulinas negras</t>
  </si>
  <si>
    <t>46181704-0001</t>
  </si>
  <si>
    <t>Casco de seguridad ventilados</t>
  </si>
  <si>
    <t>52151604-0002</t>
  </si>
  <si>
    <t>Cedazo para fregadero</t>
  </si>
  <si>
    <t>60141101-0002</t>
  </si>
  <si>
    <t>Celulares plasticos de juguete</t>
  </si>
  <si>
    <t>31201606-0002</t>
  </si>
  <si>
    <t>Cemento Gris</t>
  </si>
  <si>
    <t>31201606-0003</t>
  </si>
  <si>
    <t>Cemento PVC de 16 ONZ</t>
  </si>
  <si>
    <t>31201610-0009</t>
  </si>
  <si>
    <t xml:space="preserve">Cemento PVC naranja 1/2 galon </t>
  </si>
  <si>
    <t>31201610-0008</t>
  </si>
  <si>
    <t xml:space="preserve">Cemento PVC rojo 1/2 galon </t>
  </si>
  <si>
    <t>30111601-0002</t>
  </si>
  <si>
    <t>Cemento gris</t>
  </si>
  <si>
    <t>52141538-0001</t>
  </si>
  <si>
    <t>Cepillo de esterilizador de Biberones</t>
  </si>
  <si>
    <t>27111903-0001</t>
  </si>
  <si>
    <t>Cepillo para carpintero liso No.5</t>
  </si>
  <si>
    <t>53131604-0001</t>
  </si>
  <si>
    <t>Cepillo para pelo</t>
  </si>
  <si>
    <t>53131503-0004</t>
  </si>
  <si>
    <t>Cepillos de dientes de 1 a 2 años</t>
  </si>
  <si>
    <t>53131503-0003</t>
  </si>
  <si>
    <t>Cepillos de dientes de 3 a 17 años</t>
  </si>
  <si>
    <t>52151701-0011</t>
  </si>
  <si>
    <t>Cernidor de harina</t>
  </si>
  <si>
    <t>31161606-0001</t>
  </si>
  <si>
    <t>Cerrojo c/manivela 660 5 laton antiguo</t>
  </si>
  <si>
    <t>82121504-0003</t>
  </si>
  <si>
    <t xml:space="preserve">Certificado NNA </t>
  </si>
  <si>
    <t>82121504-0004</t>
  </si>
  <si>
    <t>Certificado PMT</t>
  </si>
  <si>
    <t>53103101-0001</t>
  </si>
  <si>
    <t>Chalecos de motorista color verde</t>
  </si>
  <si>
    <t>5301-0001</t>
  </si>
  <si>
    <t>Chalecos de motoristas color mamey</t>
  </si>
  <si>
    <t>27111901-0003</t>
  </si>
  <si>
    <t>Chicharra Reversible 1/4 pulgadas</t>
  </si>
  <si>
    <t>27111908-0001</t>
  </si>
  <si>
    <t>Cincel de punta 1' x 16'</t>
  </si>
  <si>
    <t>27111908-0002</t>
  </si>
  <si>
    <t>Cincel plano grueso 1 1/2'</t>
  </si>
  <si>
    <t>27111801-0004</t>
  </si>
  <si>
    <t>Cinta Metrica 50M</t>
  </si>
  <si>
    <t>53102513-0018</t>
  </si>
  <si>
    <t>Cinta gruesa color morado</t>
  </si>
  <si>
    <t>27111801-0008</t>
  </si>
  <si>
    <t>Cinta metrica de 8m</t>
  </si>
  <si>
    <t>11162114-0001</t>
  </si>
  <si>
    <t>Cintas gross 1 pulgada (Colores varios)</t>
  </si>
  <si>
    <t>10191705-0002</t>
  </si>
  <si>
    <t>Cintillos de Identificación</t>
  </si>
  <si>
    <t>27111513-0001</t>
  </si>
  <si>
    <t>Cizalla de 4" (pulgadas)</t>
  </si>
  <si>
    <t>60101411-0001</t>
  </si>
  <si>
    <t>Claves de percusion</t>
  </si>
  <si>
    <t>40142309-0003</t>
  </si>
  <si>
    <t>Codo  de 90x2"</t>
  </si>
  <si>
    <t>40142309-0009</t>
  </si>
  <si>
    <t>Codo 3/4" x 90 presion PVC</t>
  </si>
  <si>
    <t>40142604-0002</t>
  </si>
  <si>
    <t>Codo de 1/2 HG</t>
  </si>
  <si>
    <t>40142309-0005</t>
  </si>
  <si>
    <t>Codo de 1/2 PVC</t>
  </si>
  <si>
    <t>40142604-0001</t>
  </si>
  <si>
    <t>Codo de 1/2 de PVC</t>
  </si>
  <si>
    <t>40142115-0013</t>
  </si>
  <si>
    <t>Codo de 2" PVC</t>
  </si>
  <si>
    <t>40142309-0011</t>
  </si>
  <si>
    <t>Codo de 3/8 de cobre</t>
  </si>
  <si>
    <t>40142309-0010</t>
  </si>
  <si>
    <t>Codo de 7/8 de cobre</t>
  </si>
  <si>
    <t>40142309-0001</t>
  </si>
  <si>
    <t>Codos 45x4 Pulg.</t>
  </si>
  <si>
    <t>40142115-0025</t>
  </si>
  <si>
    <t>Codos PVC  de Presión de 2 x 90</t>
  </si>
  <si>
    <t>40142115-0026</t>
  </si>
  <si>
    <t>Codos PVC de Presión 2 x 45</t>
  </si>
  <si>
    <t>52151604-0001</t>
  </si>
  <si>
    <t>Colador 22</t>
  </si>
  <si>
    <t>52151604-0006</t>
  </si>
  <si>
    <t xml:space="preserve">Colador de aluminio inoxidable grande </t>
  </si>
  <si>
    <t>52151604-0008</t>
  </si>
  <si>
    <t>Colador de alumino inoxidable mediano 13cm</t>
  </si>
  <si>
    <t>52151604-0007</t>
  </si>
  <si>
    <t>Colador de alumino inoxidable mediano 21cm</t>
  </si>
  <si>
    <t>52151604-0004</t>
  </si>
  <si>
    <t>Colador grande de acero</t>
  </si>
  <si>
    <t>52151604-0005</t>
  </si>
  <si>
    <t>Colador mediano de acero</t>
  </si>
  <si>
    <t>52121501-0001</t>
  </si>
  <si>
    <t xml:space="preserve">Colchas </t>
  </si>
  <si>
    <t>56101508-0002</t>
  </si>
  <si>
    <t>Colchones para cuna 26" x 52"</t>
  </si>
  <si>
    <t>56101508-0004</t>
  </si>
  <si>
    <t>Colchones para cuna 36" x 18"</t>
  </si>
  <si>
    <t>56101508-0003</t>
  </si>
  <si>
    <t>Colchones para cuna 48" x 24"</t>
  </si>
  <si>
    <t>56101508-0005</t>
  </si>
  <si>
    <t>Colchones para cuna 54" x 30"</t>
  </si>
  <si>
    <t>56101508-0007</t>
  </si>
  <si>
    <t>Colchonetas Twin</t>
  </si>
  <si>
    <t>56101508-0008</t>
  </si>
  <si>
    <t>Colchón para cuna 26x41x3"</t>
  </si>
  <si>
    <t>56101508-0009</t>
  </si>
  <si>
    <t>Colchón para cuna 27x3 x50"</t>
  </si>
  <si>
    <t>56101508-0010</t>
  </si>
  <si>
    <t>Colchón para cuna 27x50x4"</t>
  </si>
  <si>
    <t>60101404-0001</t>
  </si>
  <si>
    <t>Collares de perla de colores</t>
  </si>
  <si>
    <t>60141105-0003</t>
  </si>
  <si>
    <t>Columpio NW-RT0062</t>
  </si>
  <si>
    <t>60141105-0004</t>
  </si>
  <si>
    <t>Columpio ST-SY02</t>
  </si>
  <si>
    <t>60141115-0001</t>
  </si>
  <si>
    <t>Columpio XY013</t>
  </si>
  <si>
    <t>40151607-0002</t>
  </si>
  <si>
    <t>Compresor de aire</t>
  </si>
  <si>
    <t>39121703-0002</t>
  </si>
  <si>
    <t>Conduflex</t>
  </si>
  <si>
    <t>39121303-0003</t>
  </si>
  <si>
    <t>Contactores de 40 Ampere Bobina A24 V 2 polos</t>
  </si>
  <si>
    <t>47121702-0005</t>
  </si>
  <si>
    <t>Contenedor de basura 1000 a 2000 lb con tapa</t>
  </si>
  <si>
    <t>39121009-0002</t>
  </si>
  <si>
    <t>Control Box 5HP</t>
  </si>
  <si>
    <t>25174004-0001</t>
  </si>
  <si>
    <t>Coolant</t>
  </si>
  <si>
    <t>GALON</t>
  </si>
  <si>
    <t>40142115-0021</t>
  </si>
  <si>
    <t>Coplin de 1/2 C PVC</t>
  </si>
  <si>
    <t>53102502-0022</t>
  </si>
  <si>
    <t>Corbatas para adultos estampadas</t>
  </si>
  <si>
    <t>53102502-0019</t>
  </si>
  <si>
    <t>Corbatas para niños color gris</t>
  </si>
  <si>
    <t>53102502-0016</t>
  </si>
  <si>
    <t>Corbatas para niños color negro</t>
  </si>
  <si>
    <t>53102502-0018</t>
  </si>
  <si>
    <t>Corbatas para niños de color amarillo</t>
  </si>
  <si>
    <t>53102502-0020</t>
  </si>
  <si>
    <t>Corbatas para niños de color azul</t>
  </si>
  <si>
    <t>53102502-0021</t>
  </si>
  <si>
    <t>Corbatas para niños de color blanco</t>
  </si>
  <si>
    <t>53102502-0017</t>
  </si>
  <si>
    <t>Corbatas para niños de color rojo</t>
  </si>
  <si>
    <t>53102502-0015</t>
  </si>
  <si>
    <t>Corbatines para niños color amarillo</t>
  </si>
  <si>
    <t>53102502-0004</t>
  </si>
  <si>
    <t>Corbatines para niños color azul</t>
  </si>
  <si>
    <t>53102502-0003</t>
  </si>
  <si>
    <t>Corbatines para niños color gris</t>
  </si>
  <si>
    <t>53102502-0001</t>
  </si>
  <si>
    <t>Corbatines para niños color negro</t>
  </si>
  <si>
    <t>53102502-0002</t>
  </si>
  <si>
    <t>Corbatines para niños color rojo</t>
  </si>
  <si>
    <t>60101403-0001</t>
  </si>
  <si>
    <t>Corona para reyes magos</t>
  </si>
  <si>
    <t>27141001-0002</t>
  </si>
  <si>
    <t>Corta tubos grandes</t>
  </si>
  <si>
    <t>27141001-0001</t>
  </si>
  <si>
    <t xml:space="preserve">Corta tubos pequeños </t>
  </si>
  <si>
    <t>52151642-0006</t>
  </si>
  <si>
    <t>Cortador de manzana</t>
  </si>
  <si>
    <t>52151642-0012</t>
  </si>
  <si>
    <t xml:space="preserve">Cortador de masa </t>
  </si>
  <si>
    <t>52131501-0003</t>
  </si>
  <si>
    <t>Cortinas de baño blanco/gris</t>
  </si>
  <si>
    <t>52131501-0002</t>
  </si>
  <si>
    <t>Cortinas para Baños</t>
  </si>
  <si>
    <t>39121424-0001</t>
  </si>
  <si>
    <t>Coupling</t>
  </si>
  <si>
    <t>40141720-0002</t>
  </si>
  <si>
    <t>Coupling de 3/4" PVC</t>
  </si>
  <si>
    <t>44121709-0003</t>
  </si>
  <si>
    <t>Crayones de colores de cera</t>
  </si>
  <si>
    <t>53131661-0003</t>
  </si>
  <si>
    <t>Crema para pañalitis con vitaminas A y D</t>
  </si>
  <si>
    <t>31241601-0001</t>
  </si>
  <si>
    <t>Cristales de careta para soldar No.6</t>
  </si>
  <si>
    <t>52152002-0001</t>
  </si>
  <si>
    <t>Cubo mediano con tapa para cocina (80lts)</t>
  </si>
  <si>
    <t>52152002-0003</t>
  </si>
  <si>
    <t>Cubo para despensa con tapa de 100 litros</t>
  </si>
  <si>
    <t>52152002-0010</t>
  </si>
  <si>
    <t>Cubo para la depensa con tapa (abatible) de 47 litros</t>
  </si>
  <si>
    <t>24112110-0001</t>
  </si>
  <si>
    <t>Cubo para mezcla</t>
  </si>
  <si>
    <t>52151617-0002</t>
  </si>
  <si>
    <t>Cuchara de madera 12 x 2 x 0.7 pulgadas</t>
  </si>
  <si>
    <t>52151704-0003</t>
  </si>
  <si>
    <t>Cuchara de mesa para adultoen acero inoxidable</t>
  </si>
  <si>
    <t>52151704-0006</t>
  </si>
  <si>
    <t>Cucharas de postre/picaderas</t>
  </si>
  <si>
    <t>52151704-0002</t>
  </si>
  <si>
    <t>Cucharas para uso doméstico</t>
  </si>
  <si>
    <t>52151607-0001</t>
  </si>
  <si>
    <t>Cucharas plasticas duras</t>
  </si>
  <si>
    <t>52151701-0013</t>
  </si>
  <si>
    <t>Cucharon tipo araña escurridor</t>
  </si>
  <si>
    <t>52151616-0001</t>
  </si>
  <si>
    <t>Cucharones Grandes para Cocinar</t>
  </si>
  <si>
    <t>52151701-0002</t>
  </si>
  <si>
    <t>Cucharones Tipo Sopera</t>
  </si>
  <si>
    <t>48102102-0002</t>
  </si>
  <si>
    <t>Cucharones para servir</t>
  </si>
  <si>
    <t>52151702-0003</t>
  </si>
  <si>
    <t>Cuchillo de Cierra</t>
  </si>
  <si>
    <t>52151642-0007</t>
  </si>
  <si>
    <t>Cuchillo de cortar bizcocho grande</t>
  </si>
  <si>
    <t>52151702-0008</t>
  </si>
  <si>
    <t>Cuchillo de cortar chef</t>
  </si>
  <si>
    <t>52151702-0004</t>
  </si>
  <si>
    <t>Cuchillo de corte No.6</t>
  </si>
  <si>
    <t>52151702-0002</t>
  </si>
  <si>
    <t>Cuchillo para Cortar Vegetales</t>
  </si>
  <si>
    <t>52151702-0007</t>
  </si>
  <si>
    <t>Cuchillo para cortar carnes</t>
  </si>
  <si>
    <t>31151504-0002</t>
  </si>
  <si>
    <t>Cuerdas para saltar</t>
  </si>
  <si>
    <t>40141720-0004</t>
  </si>
  <si>
    <t>Curva  MT de 2"</t>
  </si>
  <si>
    <t>40142608-0002</t>
  </si>
  <si>
    <t>Curva de 1"</t>
  </si>
  <si>
    <t>40142605-0003</t>
  </si>
  <si>
    <t>Curva de 2" Eléctrica</t>
  </si>
  <si>
    <t>46181501-0001</t>
  </si>
  <si>
    <t>Delantar Tipo Pechera</t>
  </si>
  <si>
    <t>53131501-0002</t>
  </si>
  <si>
    <t>Dentrifrico 100ml anti caries con fluor.</t>
  </si>
  <si>
    <t>53131501-0003</t>
  </si>
  <si>
    <t>Dentrifrico 50ml anti caries con fluor.</t>
  </si>
  <si>
    <t>27111701-0003</t>
  </si>
  <si>
    <t>Destirnillador de estrias</t>
  </si>
  <si>
    <t>27111701-0002</t>
  </si>
  <si>
    <t>Destornillador Plano</t>
  </si>
  <si>
    <t>27111701-0004</t>
  </si>
  <si>
    <t>Destornillador electrico (Juego de 6 piezas)</t>
  </si>
  <si>
    <t>27111701-0005</t>
  </si>
  <si>
    <t>Destornilladores dielectricos americano</t>
  </si>
  <si>
    <t>26131701-0001</t>
  </si>
  <si>
    <t>Detectores de fuga americano para R-410A</t>
  </si>
  <si>
    <t>31191602-0001</t>
  </si>
  <si>
    <t>Disco de corte de 7"</t>
  </si>
  <si>
    <t>31191603-0001</t>
  </si>
  <si>
    <t>Disco de pulir #4</t>
  </si>
  <si>
    <t>47131710-0001</t>
  </si>
  <si>
    <t>Dispensador de Papel de Baño</t>
  </si>
  <si>
    <t>31211506-0005</t>
  </si>
  <si>
    <t>Drycoat</t>
  </si>
  <si>
    <t>30181503-0001</t>
  </si>
  <si>
    <t>Ducha para baño</t>
  </si>
  <si>
    <t>30181503-0002</t>
  </si>
  <si>
    <t>Ducha sencilla</t>
  </si>
  <si>
    <t>30101718-0001</t>
  </si>
  <si>
    <t>Durmientes para sheetrock</t>
  </si>
  <si>
    <t>47131604-0005</t>
  </si>
  <si>
    <t>42271701-0003</t>
  </si>
  <si>
    <t>Electrodo 60-13</t>
  </si>
  <si>
    <t>40141719-0002</t>
  </si>
  <si>
    <t>Electrodos Tipo E6013</t>
  </si>
  <si>
    <t>14111610-0003</t>
  </si>
  <si>
    <t>Empapelado fotogray de Cristales en ventanas No 1</t>
  </si>
  <si>
    <t>52151504-0008</t>
  </si>
  <si>
    <t>Envase plastico multiuso con tapa</t>
  </si>
  <si>
    <t>52151504-0012</t>
  </si>
  <si>
    <t>Envase plástico para almacenar azucar</t>
  </si>
  <si>
    <t>52151504-0014</t>
  </si>
  <si>
    <t>Envase plástico para almacenar café</t>
  </si>
  <si>
    <t>53102509-0007</t>
  </si>
  <si>
    <t>Escarchas color amarillo</t>
  </si>
  <si>
    <t>FRASCO</t>
  </si>
  <si>
    <t>53102509-0003</t>
  </si>
  <si>
    <t>Escarchas color azul</t>
  </si>
  <si>
    <t>53102509-0004</t>
  </si>
  <si>
    <t>Escarchas color dorado</t>
  </si>
  <si>
    <t>53102509-0006</t>
  </si>
  <si>
    <t>Escarchas color morado</t>
  </si>
  <si>
    <t>53102509-0005</t>
  </si>
  <si>
    <t>Escarchas color plateado</t>
  </si>
  <si>
    <t>53102509-0001</t>
  </si>
  <si>
    <t>Escarchas color rojo</t>
  </si>
  <si>
    <t>53102509-0002</t>
  </si>
  <si>
    <t xml:space="preserve">Escarchas color verde </t>
  </si>
  <si>
    <t>52152105-0007</t>
  </si>
  <si>
    <t>Escobillones para lavar frascos</t>
  </si>
  <si>
    <t>52151650-0002</t>
  </si>
  <si>
    <t>Escurridor de espagueti</t>
  </si>
  <si>
    <t>52151650-0001</t>
  </si>
  <si>
    <t>Escurridor de plato</t>
  </si>
  <si>
    <t>27112601-0001</t>
  </si>
  <si>
    <t>Espatula de metal</t>
  </si>
  <si>
    <t>27112601-0002</t>
  </si>
  <si>
    <t>Espatula de plastico</t>
  </si>
  <si>
    <t>27112113-0002</t>
  </si>
  <si>
    <t>Esquinero Metálico CGM 1/14 X 10</t>
  </si>
  <si>
    <t>52141538-0002</t>
  </si>
  <si>
    <t>Esterilizador de biberones ergnómico</t>
  </si>
  <si>
    <t>31211803-0008</t>
  </si>
  <si>
    <t>Estopa Primium Fundida</t>
  </si>
  <si>
    <t>53121606-0001</t>
  </si>
  <si>
    <t>Estuche para útiles escolares</t>
  </si>
  <si>
    <t>82121506-0006</t>
  </si>
  <si>
    <t>Evaluación de encuentro formativos 8.5 x11</t>
  </si>
  <si>
    <t>46191601-0001</t>
  </si>
  <si>
    <t>Extintores de 10 libras ABC Manual</t>
  </si>
  <si>
    <t>40101701-0008</t>
  </si>
  <si>
    <t>Extractor de aire de 12x12 (12 pulgadas)</t>
  </si>
  <si>
    <t>27112134-0003</t>
  </si>
  <si>
    <t>Extractor de rodamiento</t>
  </si>
  <si>
    <t>42241810-0001</t>
  </si>
  <si>
    <t>Fajas de Seguridad</t>
  </si>
  <si>
    <t>82121505-0010</t>
  </si>
  <si>
    <t>Flayers impreso con logo de conani</t>
  </si>
  <si>
    <t>14111610-0014</t>
  </si>
  <si>
    <t>Foami de brillo  21.6 x 28cm colores variados</t>
  </si>
  <si>
    <t>43212001-0002</t>
  </si>
  <si>
    <t>Forros para Tablet</t>
  </si>
  <si>
    <t>26121629-0004</t>
  </si>
  <si>
    <t xml:space="preserve">Foto Celda </t>
  </si>
  <si>
    <t>60141101-0008</t>
  </si>
  <si>
    <t>Fruta plastica fresa</t>
  </si>
  <si>
    <t>60141101-0007</t>
  </si>
  <si>
    <t>Fruta plastica guineo</t>
  </si>
  <si>
    <t>60141101-0010</t>
  </si>
  <si>
    <t>Fruta plastica mango</t>
  </si>
  <si>
    <t>60141101-0004</t>
  </si>
  <si>
    <t>Fruta plastica manzana roja</t>
  </si>
  <si>
    <t>60141101-0005</t>
  </si>
  <si>
    <t>Fruta plastica manzana verde</t>
  </si>
  <si>
    <t>60141101-0006</t>
  </si>
  <si>
    <t xml:space="preserve">Fruta plastica pera </t>
  </si>
  <si>
    <t>60141101-0009</t>
  </si>
  <si>
    <t>Fruta plastica piña</t>
  </si>
  <si>
    <t>60141101-0003</t>
  </si>
  <si>
    <t xml:space="preserve">Fruta plastica ramillete de uva </t>
  </si>
  <si>
    <t>60141101-0011</t>
  </si>
  <si>
    <t xml:space="preserve">Frutas plastica limon </t>
  </si>
  <si>
    <t>60141101-0012</t>
  </si>
  <si>
    <t>Frutas plastica sandia</t>
  </si>
  <si>
    <t>39121009-0001</t>
  </si>
  <si>
    <t>Fuentes Ininterrumpibles de potencia (UPS)</t>
  </si>
  <si>
    <t>14111509-0005</t>
  </si>
  <si>
    <t>Fundas Ziploc</t>
  </si>
  <si>
    <t>43212001-0003</t>
  </si>
  <si>
    <t xml:space="preserve">Fundas protectoras de niña para celulares </t>
  </si>
  <si>
    <t>56101530-0001</t>
  </si>
  <si>
    <t>GABINETE DE ALMACENAMIENTO</t>
  </si>
  <si>
    <t>56101530-0002</t>
  </si>
  <si>
    <t>GABINETES DE ALMACENAMIENTO</t>
  </si>
  <si>
    <t>15111507-0001</t>
  </si>
  <si>
    <t>Gas refrigerante</t>
  </si>
  <si>
    <t>53131602-0008</t>
  </si>
  <si>
    <t>Gelatina sin alcohol para el pelo.</t>
  </si>
  <si>
    <t>53102513-0023</t>
  </si>
  <si>
    <t>Gomas para peinar (pequeña)</t>
  </si>
  <si>
    <t>53102513-0001</t>
  </si>
  <si>
    <t>Gomitas de pelo</t>
  </si>
  <si>
    <t>80141611-0005</t>
  </si>
  <si>
    <t>Gorras bordada con logo de conani</t>
  </si>
  <si>
    <t>52141526-0001</t>
  </si>
  <si>
    <t>Grecas para café de 12 Tazas</t>
  </si>
  <si>
    <t>46181504-0002</t>
  </si>
  <si>
    <t>Guantes de limpieza domestica Size L</t>
  </si>
  <si>
    <t>53102504-0002</t>
  </si>
  <si>
    <t>Guantes para jardineria (pares)</t>
  </si>
  <si>
    <t>53102504-0003</t>
  </si>
  <si>
    <t>Guantes para mimo (pares)</t>
  </si>
  <si>
    <t>46181707-0001</t>
  </si>
  <si>
    <t>Guantes protectores para cargar</t>
  </si>
  <si>
    <t>52151603-0001</t>
  </si>
  <si>
    <t>Guayo metalico con mango</t>
  </si>
  <si>
    <t>82121505-0006</t>
  </si>
  <si>
    <t>Guias Reporte de Evaluación de Porgrama 8.5 x11</t>
  </si>
  <si>
    <t>82121505-0005</t>
  </si>
  <si>
    <t>Guias de programa de Sensibilización 8.5 x11</t>
  </si>
  <si>
    <t>82121505-0004</t>
  </si>
  <si>
    <t>Guias para Reporte de evaluación Encuentro 8.5 x 11</t>
  </si>
  <si>
    <t>82121505-0002</t>
  </si>
  <si>
    <t>Guias para personas Facilitadoras 8.5 X11 en espiral</t>
  </si>
  <si>
    <t>60141101-0013</t>
  </si>
  <si>
    <t>Guira pequeña</t>
  </si>
  <si>
    <t>82121506-0007</t>
  </si>
  <si>
    <t>Guías de Trabajo para padres y madres 8 1/2 x11</t>
  </si>
  <si>
    <t>11151704-0001</t>
  </si>
  <si>
    <t>Hilo chino para pulseras rosados (144 yardas)</t>
  </si>
  <si>
    <t>11151701-0002</t>
  </si>
  <si>
    <t>Hilo de lana azul claro</t>
  </si>
  <si>
    <t>11151701-0007</t>
  </si>
  <si>
    <t>Hilo de lana azul oscuro</t>
  </si>
  <si>
    <t>11151701-0008</t>
  </si>
  <si>
    <t>Hilo de lana morado</t>
  </si>
  <si>
    <t>11151701-0003</t>
  </si>
  <si>
    <t>Hilo de lana naranja</t>
  </si>
  <si>
    <t>11151701-0010</t>
  </si>
  <si>
    <t>Hilo de lana negro</t>
  </si>
  <si>
    <t>11151701-0011</t>
  </si>
  <si>
    <t>Hilo de lana rojo</t>
  </si>
  <si>
    <t>11151701-0006</t>
  </si>
  <si>
    <t>Hilo de lana rosado</t>
  </si>
  <si>
    <t>11151701-0004</t>
  </si>
  <si>
    <t>Hilo de lana verde claro</t>
  </si>
  <si>
    <t>11151701-0005</t>
  </si>
  <si>
    <t>Hilo de lana verde oscuro</t>
  </si>
  <si>
    <t>52141525-0001</t>
  </si>
  <si>
    <t>Hornillas P30 para estufa industrial</t>
  </si>
  <si>
    <t>55121706-0002</t>
  </si>
  <si>
    <t>Impresion de bajantes de la PPA. Crianza positiva</t>
  </si>
  <si>
    <t>55121706-0001</t>
  </si>
  <si>
    <t>Impresion de bajantes de la PPA. Educacion sexual.</t>
  </si>
  <si>
    <t>82121505-0015</t>
  </si>
  <si>
    <t>Impresiones guias formativas</t>
  </si>
  <si>
    <t>30181511-0001</t>
  </si>
  <si>
    <t>Inodoro Infantil</t>
  </si>
  <si>
    <t>39121506-0002</t>
  </si>
  <si>
    <t>Interruptor Doble</t>
  </si>
  <si>
    <t>39121506-0003</t>
  </si>
  <si>
    <t>Interruptor Triple</t>
  </si>
  <si>
    <t>39111803-0003</t>
  </si>
  <si>
    <t>Interruptor de timbre</t>
  </si>
  <si>
    <t>39121507-0001</t>
  </si>
  <si>
    <t>Interruptor simple</t>
  </si>
  <si>
    <t>47131803-0005</t>
  </si>
  <si>
    <t>Jabon corporal para bebe 140 GR</t>
  </si>
  <si>
    <t>53131608-0009</t>
  </si>
  <si>
    <t>Jabon de Baño 110 gramos</t>
  </si>
  <si>
    <t>52152001-0001</t>
  </si>
  <si>
    <t>Jarron plastico grande</t>
  </si>
  <si>
    <t>60141008-0050</t>
  </si>
  <si>
    <t>Juego de Bebé 3m+</t>
  </si>
  <si>
    <t>48102102-0001</t>
  </si>
  <si>
    <t xml:space="preserve">Juego de Chafing Dishes Acero Inoxidable </t>
  </si>
  <si>
    <t>60102513-0002</t>
  </si>
  <si>
    <t>Juego de Domino</t>
  </si>
  <si>
    <t>52152004-0009</t>
  </si>
  <si>
    <t>Juego de bowl grande niquelado</t>
  </si>
  <si>
    <t>JUEGO</t>
  </si>
  <si>
    <t>52152104-0001</t>
  </si>
  <si>
    <t>Juego de copas en cristal</t>
  </si>
  <si>
    <t>JUEGO 6/1</t>
  </si>
  <si>
    <t>52152002-0002</t>
  </si>
  <si>
    <t>Juego de ollas (de 3 unidades)</t>
  </si>
  <si>
    <t>27112113-0001</t>
  </si>
  <si>
    <t>Juego de prensas (Sargentos)</t>
  </si>
  <si>
    <t>27113202-0002</t>
  </si>
  <si>
    <t>Juego de roscador para tubos</t>
  </si>
  <si>
    <t>52121504-0006</t>
  </si>
  <si>
    <t>Juego de sabana queen</t>
  </si>
  <si>
    <t>52151701-0006</t>
  </si>
  <si>
    <t>Juego de taza para café en cristal de 6 onza paq.6/1</t>
  </si>
  <si>
    <t>31161511-0004</t>
  </si>
  <si>
    <t>Juego de tornillo para inodoro</t>
  </si>
  <si>
    <t>27111710-0002</t>
  </si>
  <si>
    <t>Juegos de Cubos de 1/4</t>
  </si>
  <si>
    <t>60141008-0001</t>
  </si>
  <si>
    <t>Juguetes Convencionales para NNA de 6 a 8 años</t>
  </si>
  <si>
    <t>72102201-0003</t>
  </si>
  <si>
    <t>Kit Instalación A/C 1/4"X1/2" 3M</t>
  </si>
  <si>
    <t>27113202-0001</t>
  </si>
  <si>
    <t>Kit de herramientas abocinador de tubo de cobre</t>
  </si>
  <si>
    <t>72101511-0001</t>
  </si>
  <si>
    <t xml:space="preserve">Kit de instalacion </t>
  </si>
  <si>
    <t>23181703-0003</t>
  </si>
  <si>
    <t>Kit de soplete</t>
  </si>
  <si>
    <t>40142115-0030</t>
  </si>
  <si>
    <t>Kit de tuberia 3/8 x 1/4</t>
  </si>
  <si>
    <t>31211803-0002</t>
  </si>
  <si>
    <t>Laca Natural Semi-Mate</t>
  </si>
  <si>
    <t>39111603-0001</t>
  </si>
  <si>
    <t>Lampara Tipo Secador</t>
  </si>
  <si>
    <t>39111509-0001</t>
  </si>
  <si>
    <t>Lampara de piso/lectura</t>
  </si>
  <si>
    <t>39101701-0002</t>
  </si>
  <si>
    <t>Lampara led 18w redonda empotrada</t>
  </si>
  <si>
    <t>39101616-0001</t>
  </si>
  <si>
    <t>Lampara mata mosquito moscas  insectos y luz ultravioleta</t>
  </si>
  <si>
    <t>39101616-0003</t>
  </si>
  <si>
    <t>Lamparas mata moscas grandes</t>
  </si>
  <si>
    <t>44121706-0002</t>
  </si>
  <si>
    <t>Lapiz de grafito 2B</t>
  </si>
  <si>
    <t>30181504-0002</t>
  </si>
  <si>
    <t>Lavamano</t>
  </si>
  <si>
    <t>30181504-0003</t>
  </si>
  <si>
    <t>Lavamanos Grande</t>
  </si>
  <si>
    <t>55121727-0014</t>
  </si>
  <si>
    <t>Letreros - Crianza positiva</t>
  </si>
  <si>
    <t>55121727-0015</t>
  </si>
  <si>
    <t>Letreros - ESI</t>
  </si>
  <si>
    <t>55121727-0010</t>
  </si>
  <si>
    <t>Letreros caballeros 6 x 7 x1/2 pulg.</t>
  </si>
  <si>
    <t>55121727-0011</t>
  </si>
  <si>
    <t>Letreros dama 6 x 7 x 1/2 pulg.</t>
  </si>
  <si>
    <t>55121727-0012</t>
  </si>
  <si>
    <t>Letreros empuje 2 3/8 x 8 pulg.</t>
  </si>
  <si>
    <t>55121727-0013</t>
  </si>
  <si>
    <t>Letreros hale 2 3/8 x 8 pulg.</t>
  </si>
  <si>
    <t>82121505-0009</t>
  </si>
  <si>
    <t>Libretas Rayadas en Espiral con Logo de conani</t>
  </si>
  <si>
    <t>82121505-0019</t>
  </si>
  <si>
    <t>Libretas programa Derechos NNA en movilidad</t>
  </si>
  <si>
    <t>14111513-0010</t>
  </si>
  <si>
    <t>Libro Nacho</t>
  </si>
  <si>
    <t>CAJA</t>
  </si>
  <si>
    <t>55101510-0010</t>
  </si>
  <si>
    <t>Libros Varios</t>
  </si>
  <si>
    <t>52141524-0001</t>
  </si>
  <si>
    <t>Licuadora Pequeña</t>
  </si>
  <si>
    <t>23131507-0002</t>
  </si>
  <si>
    <t>Lija de Agua 180 Abracol</t>
  </si>
  <si>
    <t>27112007-0001</t>
  </si>
  <si>
    <t>Limas para Amolar</t>
  </si>
  <si>
    <t>39111702-0001</t>
  </si>
  <si>
    <t>Linternas portátiles recargables</t>
  </si>
  <si>
    <t>15121509-0001</t>
  </si>
  <si>
    <t>Liquido de frenos</t>
  </si>
  <si>
    <t>23153012-0002</t>
  </si>
  <si>
    <t>Llana para albañil dentada triangular 11" x 5"</t>
  </si>
  <si>
    <t>27111707-0005</t>
  </si>
  <si>
    <t>Llave Ajustable con Agarradera de Goma</t>
  </si>
  <si>
    <t>27111707-0006</t>
  </si>
  <si>
    <t>Llave Ajustable de 10 pulgadas con mango de goma</t>
  </si>
  <si>
    <t>27111707-0004</t>
  </si>
  <si>
    <t>Llave Ajustables de 22mm a 12mm</t>
  </si>
  <si>
    <t>27111707-0002</t>
  </si>
  <si>
    <t>Llave Stilsón de 18"</t>
  </si>
  <si>
    <t>27111707-0003</t>
  </si>
  <si>
    <t>Llave Stilsón de 24"</t>
  </si>
  <si>
    <t>27111720-0002</t>
  </si>
  <si>
    <t>Llave angular</t>
  </si>
  <si>
    <t>40141702-0007</t>
  </si>
  <si>
    <t>Llave angular de 3/8"</t>
  </si>
  <si>
    <t>40141702-0013</t>
  </si>
  <si>
    <t>Llave chorro de 1/2 de metal</t>
  </si>
  <si>
    <t>40141702-0014</t>
  </si>
  <si>
    <t>Llave empotrar de 1/2</t>
  </si>
  <si>
    <t>40141702-0016</t>
  </si>
  <si>
    <t>Llave sencilla para lavamanos</t>
  </si>
  <si>
    <t>40141702-0012</t>
  </si>
  <si>
    <t>Llaves Angulares de 3/8</t>
  </si>
  <si>
    <t>141702-0001</t>
  </si>
  <si>
    <t>Llaves de Bola 1/2 PVC</t>
  </si>
  <si>
    <t>31162402-0003</t>
  </si>
  <si>
    <t>Llavin standard (Yale de puño)</t>
  </si>
  <si>
    <t>31162402-0001</t>
  </si>
  <si>
    <t>Llavines llave/llave</t>
  </si>
  <si>
    <t>31161606-0002</t>
  </si>
  <si>
    <t>Llavín doble de puño S/LL</t>
  </si>
  <si>
    <t>53121601-0003</t>
  </si>
  <si>
    <t xml:space="preserve">Loncheras para niñas </t>
  </si>
  <si>
    <t>53121601-0004</t>
  </si>
  <si>
    <t>Loncheras para niños</t>
  </si>
  <si>
    <t>39101601-0009</t>
  </si>
  <si>
    <t>Luminaria ECO WP 4P</t>
  </si>
  <si>
    <t>39101601-0004</t>
  </si>
  <si>
    <t>Lámpara Tipo Reflector de 200W</t>
  </si>
  <si>
    <t>39101605-0003</t>
  </si>
  <si>
    <t>Lámparas Mata Moscas</t>
  </si>
  <si>
    <t>39101605-0006</t>
  </si>
  <si>
    <t>Lámparas de Emergencia</t>
  </si>
  <si>
    <t>49221505-0001</t>
  </si>
  <si>
    <t>MALLA DE BASKETBALL</t>
  </si>
  <si>
    <t>49221505-0002</t>
  </si>
  <si>
    <t>MALLA DE VOLLEYBALL</t>
  </si>
  <si>
    <t>52161520-0001</t>
  </si>
  <si>
    <t>MICROFONOS</t>
  </si>
  <si>
    <t>53121603-0004</t>
  </si>
  <si>
    <t>MOCHILAS CON KIT JUNTA LOCAL DE PROTECCION</t>
  </si>
  <si>
    <t>43211905-0002</t>
  </si>
  <si>
    <t>MONITOR 19 "</t>
  </si>
  <si>
    <t>43201803-0010</t>
  </si>
  <si>
    <t>MOUSE USB KLIPX OPTICO</t>
  </si>
  <si>
    <t>27112014-0001</t>
  </si>
  <si>
    <t>Machete Ancho</t>
  </si>
  <si>
    <t>27112014-0002</t>
  </si>
  <si>
    <t>Machete Largo</t>
  </si>
  <si>
    <t>52151702-0001</t>
  </si>
  <si>
    <t>Machete para cocina</t>
  </si>
  <si>
    <t>27112001-0001</t>
  </si>
  <si>
    <t>Machete pulido cacha negra 22"</t>
  </si>
  <si>
    <t>53121603-0006</t>
  </si>
  <si>
    <t>Macuto de guano</t>
  </si>
  <si>
    <t>52151631-0005</t>
  </si>
  <si>
    <t>Majador de viveres</t>
  </si>
  <si>
    <t>52151642-0011</t>
  </si>
  <si>
    <t>Manga de reposteria</t>
  </si>
  <si>
    <t>42212208-0001</t>
  </si>
  <si>
    <t>Mango cromado apoyo manguera de ducha 1.175 m</t>
  </si>
  <si>
    <t>40142008-0005</t>
  </si>
  <si>
    <t>Manguera Negra de Poliuretano de 1" de Diametro</t>
  </si>
  <si>
    <t>46191601-0005</t>
  </si>
  <si>
    <t>Manguera contra incendio RR</t>
  </si>
  <si>
    <t>40142008-0001</t>
  </si>
  <si>
    <t>Manguera de Agua</t>
  </si>
  <si>
    <t>40142008-0007</t>
  </si>
  <si>
    <t>Manguera metalica para freidora</t>
  </si>
  <si>
    <t>40142008-0004</t>
  </si>
  <si>
    <t>Manguera para Estufa de 10FT</t>
  </si>
  <si>
    <t>40142008-0008</t>
  </si>
  <si>
    <t>Manguera para inodoro</t>
  </si>
  <si>
    <t>40142008-0009</t>
  </si>
  <si>
    <t>Manguera para lavamanos</t>
  </si>
  <si>
    <t>31162402-0004</t>
  </si>
  <si>
    <t>Manija de la puerta con planca</t>
  </si>
  <si>
    <t>72101511-0002</t>
  </si>
  <si>
    <t>Mano de obra</t>
  </si>
  <si>
    <t>52121501-0003</t>
  </si>
  <si>
    <t>Mantas para el frio</t>
  </si>
  <si>
    <t>41103311-0003</t>
  </si>
  <si>
    <t>Manómetro Comp. R410/404a/22 Mang. 5"</t>
  </si>
  <si>
    <t>27112802-0004</t>
  </si>
  <si>
    <t>Marco de Rollo</t>
  </si>
  <si>
    <t>27112802-0002</t>
  </si>
  <si>
    <t>Marco de Segueta</t>
  </si>
  <si>
    <t>60121405-0002</t>
  </si>
  <si>
    <t xml:space="preserve">Marco profesional ajustable </t>
  </si>
  <si>
    <t>31201605-0002</t>
  </si>
  <si>
    <t>Masilla en barra  4 colores diferentes</t>
  </si>
  <si>
    <t>31201605-0001</t>
  </si>
  <si>
    <t>Masilla para interior y exterior (Cubeta)</t>
  </si>
  <si>
    <t>31201512-0003</t>
  </si>
  <si>
    <t>MaskingTape 3 M</t>
  </si>
  <si>
    <t>20111707-0001</t>
  </si>
  <si>
    <t>Mecha para taladro hilti para concreto</t>
  </si>
  <si>
    <t>32101601-0007</t>
  </si>
  <si>
    <t>Memoria USB 32GB</t>
  </si>
  <si>
    <t>56121401-0001</t>
  </si>
  <si>
    <t>Mesa Plegable</t>
  </si>
  <si>
    <t>53121603-0009</t>
  </si>
  <si>
    <t>Mochila grande para adolescentes sin ruedas de 12.6 x 10.2 x 4.7</t>
  </si>
  <si>
    <t>53121603-0010</t>
  </si>
  <si>
    <t>Mochila pequeña para niñ@s sin ruedas de 16.75 x 13 x 8.5</t>
  </si>
  <si>
    <t>53121603-0005</t>
  </si>
  <si>
    <t>Mochila tipo back pack 45.5 x 32 x 19 cm</t>
  </si>
  <si>
    <t>52151905-0007</t>
  </si>
  <si>
    <t xml:space="preserve">Molde de bizcocho redondo </t>
  </si>
  <si>
    <t>52151905-0006</t>
  </si>
  <si>
    <t xml:space="preserve">Molde para bizcocho de silicon </t>
  </si>
  <si>
    <t>52152006-0006</t>
  </si>
  <si>
    <t>Molde para pan con tapa</t>
  </si>
  <si>
    <t>52151905-0003</t>
  </si>
  <si>
    <t>Molde rectangular 1.8 lts</t>
  </si>
  <si>
    <t>52151642-0002</t>
  </si>
  <si>
    <t>Moldes para huevos 2/1</t>
  </si>
  <si>
    <t>52151905-0004</t>
  </si>
  <si>
    <t>Moldes para pastel redondo 9"</t>
  </si>
  <si>
    <t>60122202-0001</t>
  </si>
  <si>
    <t>Mota</t>
  </si>
  <si>
    <t>31211906-0002</t>
  </si>
  <si>
    <t>Motas antigotas</t>
  </si>
  <si>
    <t>43211708-0001</t>
  </si>
  <si>
    <t xml:space="preserve">Mouse </t>
  </si>
  <si>
    <t>49101609-0018</t>
  </si>
  <si>
    <t xml:space="preserve">Muñeca inflable </t>
  </si>
  <si>
    <t>25172502-0001</t>
  </si>
  <si>
    <t>NEUMATICO PARA AUTOMOVILES</t>
  </si>
  <si>
    <t>60141101-0017</t>
  </si>
  <si>
    <t xml:space="preserve">Nariz de payaso </t>
  </si>
  <si>
    <t>25172504-0002</t>
  </si>
  <si>
    <t>Neumaticos 235/60 -18</t>
  </si>
  <si>
    <t>25172504-0001</t>
  </si>
  <si>
    <t>Neumáticos 235/70 R16</t>
  </si>
  <si>
    <t>25172504-0003</t>
  </si>
  <si>
    <t>Neumáticos 245/65 R17</t>
  </si>
  <si>
    <t>25172504-0004</t>
  </si>
  <si>
    <t>Neumáticos 265/70 R16</t>
  </si>
  <si>
    <t>25171901-0003</t>
  </si>
  <si>
    <t>Neumáticos 285/65R17</t>
  </si>
  <si>
    <t>25171901-0002</t>
  </si>
  <si>
    <t>Neumáticos 700R- 16-12L</t>
  </si>
  <si>
    <t>40142606-0007</t>
  </si>
  <si>
    <t>Niple de 2" x 3/4 HG</t>
  </si>
  <si>
    <t>40142606-0003</t>
  </si>
  <si>
    <t>Niple de 3/8</t>
  </si>
  <si>
    <t>40142606-0005</t>
  </si>
  <si>
    <t>Niple de 4" x 1" HG</t>
  </si>
  <si>
    <t>40142606-0006</t>
  </si>
  <si>
    <t>Niple de 6" x 1" HG</t>
  </si>
  <si>
    <t>40142606-0004</t>
  </si>
  <si>
    <t>Niple de 9" de longitud HG de 1" de diamétro</t>
  </si>
  <si>
    <t>40142318-0001</t>
  </si>
  <si>
    <t>Niple galvanizado de 1/2 x 3</t>
  </si>
  <si>
    <t>40142318-0002</t>
  </si>
  <si>
    <t>Niple galvanizado de 1/2 x 6</t>
  </si>
  <si>
    <t>23153002-0002</t>
  </si>
  <si>
    <t>Nivel pequeño Nivelado</t>
  </si>
  <si>
    <t>60123403-0001</t>
  </si>
  <si>
    <t>Ojos movibles</t>
  </si>
  <si>
    <t>31211803-0007</t>
  </si>
  <si>
    <t>Oleo Grande  Van Gogh T-411 02/221</t>
  </si>
  <si>
    <t>31211803-0006</t>
  </si>
  <si>
    <t>Oleo Grande 36.75 onz</t>
  </si>
  <si>
    <t>48101531-0014</t>
  </si>
  <si>
    <t>Olla de Presion 9L</t>
  </si>
  <si>
    <t>48101531-0008</t>
  </si>
  <si>
    <t>Olla para cocina en acero inoxidable 20 cm</t>
  </si>
  <si>
    <t>48101531-0012</t>
  </si>
  <si>
    <t>Olla para cocina en acero inoxidable 24 cm</t>
  </si>
  <si>
    <t>48101531-0007</t>
  </si>
  <si>
    <t>Olla para cocina en acero inoxidable 28 cm</t>
  </si>
  <si>
    <t>48101908-0001</t>
  </si>
  <si>
    <t xml:space="preserve">Ollas para Servir </t>
  </si>
  <si>
    <t>23171603-0003</t>
  </si>
  <si>
    <t>Operador de Palanca AA</t>
  </si>
  <si>
    <t>31201610-0004</t>
  </si>
  <si>
    <t>PVC Azul de 16 Onz.</t>
  </si>
  <si>
    <t>27112004-0001</t>
  </si>
  <si>
    <t>Pala Cuadrada</t>
  </si>
  <si>
    <t>27112004-0003</t>
  </si>
  <si>
    <t>Pala de Corte con Mango</t>
  </si>
  <si>
    <t>60141101-0016</t>
  </si>
  <si>
    <t>Panderos de cuero</t>
  </si>
  <si>
    <t>53102501-0007</t>
  </si>
  <si>
    <t>Pashmina color amarillo</t>
  </si>
  <si>
    <t>53102501-0008</t>
  </si>
  <si>
    <t>Pashmina color azul</t>
  </si>
  <si>
    <t>53102501-0006</t>
  </si>
  <si>
    <t>Pashmina color morado</t>
  </si>
  <si>
    <t>53102501-0005</t>
  </si>
  <si>
    <t>Pashmina color rojo</t>
  </si>
  <si>
    <t>60141008-0034</t>
  </si>
  <si>
    <t>Patineta Niña</t>
  </si>
  <si>
    <t>60141008-0033</t>
  </si>
  <si>
    <t>Patineta Niño</t>
  </si>
  <si>
    <t>31201616-0001</t>
  </si>
  <si>
    <t>Pegatop</t>
  </si>
  <si>
    <t>52151609-0001</t>
  </si>
  <si>
    <t xml:space="preserve">Pelador de papa plástico y acero inoxidable </t>
  </si>
  <si>
    <t>49161603-0002</t>
  </si>
  <si>
    <t>Pelota Infable de 20 pulg.</t>
  </si>
  <si>
    <t>49161603-0001</t>
  </si>
  <si>
    <t>Pelota de Básquetbol</t>
  </si>
  <si>
    <t>60141001-0004</t>
  </si>
  <si>
    <t>Pelota de playa</t>
  </si>
  <si>
    <t>60141001-0001</t>
  </si>
  <si>
    <t xml:space="preserve">Pelotas inflables plasticas (no playeras) </t>
  </si>
  <si>
    <t>53102513-0010</t>
  </si>
  <si>
    <t>Pelucas cortas sintécticas de color morado</t>
  </si>
  <si>
    <t>53102513-0020</t>
  </si>
  <si>
    <t>Pelucas sinteticas cortas color rojo</t>
  </si>
  <si>
    <t>53102513-0011</t>
  </si>
  <si>
    <t>Pelucas sintécticas corta de color rosado</t>
  </si>
  <si>
    <t>53102513-0009</t>
  </si>
  <si>
    <t>Pelucas sintécticas corta de color verde</t>
  </si>
  <si>
    <t>53102513-0012</t>
  </si>
  <si>
    <t>Pelucas sintécticas cortas color negro</t>
  </si>
  <si>
    <t>53102513-0008</t>
  </si>
  <si>
    <t>Pelucas sintécticas cortas color rubio</t>
  </si>
  <si>
    <t>53102513-0002</t>
  </si>
  <si>
    <t>Pelucas sintécticas larga color rojo</t>
  </si>
  <si>
    <t>53102513-0005</t>
  </si>
  <si>
    <t>Pelucas sintécticas largas color morado</t>
  </si>
  <si>
    <t>53102513-0003</t>
  </si>
  <si>
    <t>Pelucas sintécticas largas color rubio</t>
  </si>
  <si>
    <t>5307-0001</t>
  </si>
  <si>
    <t xml:space="preserve">Perchero ajustable para ropa  </t>
  </si>
  <si>
    <t>27112120-0002</t>
  </si>
  <si>
    <t>Perfil 2 1/2 x 10 (paral)</t>
  </si>
  <si>
    <t>47131710-0003</t>
  </si>
  <si>
    <t>Perfumes o colonias o fragancias 150ML bajo en alcohol</t>
  </si>
  <si>
    <t>31162407-0001</t>
  </si>
  <si>
    <t>Pestillos a puertas de baño</t>
  </si>
  <si>
    <t>31162407-0002</t>
  </si>
  <si>
    <t>Pestillos porta candao 85m</t>
  </si>
  <si>
    <t>52151603-0002</t>
  </si>
  <si>
    <t>Picador de repollo plástico</t>
  </si>
  <si>
    <t>27111605-0001</t>
  </si>
  <si>
    <t>Pico de 5 libras con mango de madera 36"</t>
  </si>
  <si>
    <t>52151631-0003</t>
  </si>
  <si>
    <t>Pilón</t>
  </si>
  <si>
    <t>31161507-0004</t>
  </si>
  <si>
    <t>Pin con Arandela 1 1/4 pulgadas</t>
  </si>
  <si>
    <t>44111809-0001</t>
  </si>
  <si>
    <t>Pincel plano  diferentes tamaños  No. 4</t>
  </si>
  <si>
    <t>44111809-0003</t>
  </si>
  <si>
    <t>Pincel plano  diferentes tamaños  No. 8</t>
  </si>
  <si>
    <t>44111809-0002</t>
  </si>
  <si>
    <t>Pincel redondo  tamaño 2</t>
  </si>
  <si>
    <t>31211508-0011</t>
  </si>
  <si>
    <t>Pintura Acrilica Performance Blanca</t>
  </si>
  <si>
    <t>31211506-0004</t>
  </si>
  <si>
    <t>Pintura Epoxica gris perla 56</t>
  </si>
  <si>
    <t>31211502-0002</t>
  </si>
  <si>
    <t>Pintura acrílica superior primium SW 6476</t>
  </si>
  <si>
    <t>31211502-0001</t>
  </si>
  <si>
    <t>Pintura azul positivo acrílica</t>
  </si>
  <si>
    <t>31211508-0014</t>
  </si>
  <si>
    <t>Pintura blanco 00 tipo acrílica</t>
  </si>
  <si>
    <t>31211502-0004</t>
  </si>
  <si>
    <t xml:space="preserve">Pintura blanco 50 acrílica </t>
  </si>
  <si>
    <t>31211502-0008</t>
  </si>
  <si>
    <t>Pintura blanco luz 110 acrílica</t>
  </si>
  <si>
    <t>31211505-0003</t>
  </si>
  <si>
    <t>Pintura en color arena tipo semi-gloss</t>
  </si>
  <si>
    <t>31211508-0015</t>
  </si>
  <si>
    <t>Pintura en color blanco tipo antibacterial acrílica</t>
  </si>
  <si>
    <t>31211501-0003</t>
  </si>
  <si>
    <t>Pintura en color negro tipo esmalte mantenimiento</t>
  </si>
  <si>
    <t>31211505-0006</t>
  </si>
  <si>
    <t>Pintura en color orange 994 semi-gloss</t>
  </si>
  <si>
    <t>31211508-0012</t>
  </si>
  <si>
    <t>Pintura en color porcelana 90 tipo acrilíca</t>
  </si>
  <si>
    <t>31211505-0004</t>
  </si>
  <si>
    <t>Pintura en color porcelana 90 tipo semi-gloss</t>
  </si>
  <si>
    <t>31211505-0005</t>
  </si>
  <si>
    <t>Pintura en color verde cielo semi-gloss</t>
  </si>
  <si>
    <t>31211508-0005</t>
  </si>
  <si>
    <t>Pintura gris perla</t>
  </si>
  <si>
    <t>31211502-0007</t>
  </si>
  <si>
    <t>Pintura verde olivo 84 acrílica</t>
  </si>
  <si>
    <t>52151611-0003</t>
  </si>
  <si>
    <t>Pinza para cocina acero inoxidable puntas en silicón</t>
  </si>
  <si>
    <t>55121725-0001</t>
  </si>
  <si>
    <t>Piqueta para albañil</t>
  </si>
  <si>
    <t>3104-0001</t>
  </si>
  <si>
    <t>Piso</t>
  </si>
  <si>
    <t>27112707-0001</t>
  </si>
  <si>
    <t>Pistola para barra de silicon  de 11 mm  120V-60Hz-40W</t>
  </si>
  <si>
    <t>44111911-0001</t>
  </si>
  <si>
    <t>Pizarra blanca metalica con marco letal</t>
  </si>
  <si>
    <t>44111905-0009</t>
  </si>
  <si>
    <t xml:space="preserve">Pizarra flotante transparente </t>
  </si>
  <si>
    <t>60141008-0064</t>
  </si>
  <si>
    <t>Pizarra magnetica 24x36</t>
  </si>
  <si>
    <t>30151601-0003</t>
  </si>
  <si>
    <t>Plafon PVC 2 X 4 MM</t>
  </si>
  <si>
    <t>30151601-0002</t>
  </si>
  <si>
    <t>Plafon USG 2 X 4 X 5/8</t>
  </si>
  <si>
    <t>31231106-0003</t>
  </si>
  <si>
    <t>Plafón Vinyl Yeso 2x4x7MM (Planchas)</t>
  </si>
  <si>
    <t>11121609-0002</t>
  </si>
  <si>
    <t>Plancha de yeso 4x8x1/2</t>
  </si>
  <si>
    <t>52141603-0001</t>
  </si>
  <si>
    <t>Plancha electrica</t>
  </si>
  <si>
    <t>52152004-0013</t>
  </si>
  <si>
    <t>Plato blanco de porcelana</t>
  </si>
  <si>
    <t>52152004-0001</t>
  </si>
  <si>
    <t>Plato de melamina llano</t>
  </si>
  <si>
    <t>52152004-0005</t>
  </si>
  <si>
    <t>Platos Plasticos</t>
  </si>
  <si>
    <t>52152004-0008</t>
  </si>
  <si>
    <t>Platos con divisiones plasticos</t>
  </si>
  <si>
    <t>53103001-0106</t>
  </si>
  <si>
    <t>Polo Shirt Escolar Amarillo Size 6</t>
  </si>
  <si>
    <t>53131614-0002</t>
  </si>
  <si>
    <t>Polvo talco  sin parabenos ni colorantes 15oz</t>
  </si>
  <si>
    <t>60141018-0001</t>
  </si>
  <si>
    <t>Pompones paquete</t>
  </si>
  <si>
    <t>52151502-0005</t>
  </si>
  <si>
    <t>Ponchera Cromada para la Cocina Mediana 3.78 litros</t>
  </si>
  <si>
    <t>52151502-0004</t>
  </si>
  <si>
    <t>Ponchera cromada grande 5.3 litros</t>
  </si>
  <si>
    <t>80141611-0003</t>
  </si>
  <si>
    <t>Pop Sockets para celular con logo</t>
  </si>
  <si>
    <t>60121405-0001</t>
  </si>
  <si>
    <t>Porta banners tipo Araña</t>
  </si>
  <si>
    <t>55121804-0002</t>
  </si>
  <si>
    <t>Porta carnet plásticos</t>
  </si>
  <si>
    <t>60121223-0002</t>
  </si>
  <si>
    <t>Porta rolo</t>
  </si>
  <si>
    <t>31211906-0003</t>
  </si>
  <si>
    <t>Porta rolos</t>
  </si>
  <si>
    <t>24111504-0001</t>
  </si>
  <si>
    <t>Precinto de seguridad pol y grip cierre</t>
  </si>
  <si>
    <t>23151607-0001</t>
  </si>
  <si>
    <t>Prensa para refrigeracion</t>
  </si>
  <si>
    <t>39121304-0001</t>
  </si>
  <si>
    <t>Protectores de enchufes color blanco</t>
  </si>
  <si>
    <t>30171505-0001</t>
  </si>
  <si>
    <t>Puertas de Poli-Metal (90 x 2.10)</t>
  </si>
  <si>
    <t>49221503-0002</t>
  </si>
  <si>
    <t>RODILLERA DEPORTIVA REFORZADA</t>
  </si>
  <si>
    <t>43221808-0001</t>
  </si>
  <si>
    <t>Radio de Comunicaciones</t>
  </si>
  <si>
    <t>40142305-0001</t>
  </si>
  <si>
    <t>Reduccion Copa dec. 2x1 de 1/2 PVC</t>
  </si>
  <si>
    <t>40142305-0002</t>
  </si>
  <si>
    <t>Reducción Bushing PVC 2 A 1 1/2</t>
  </si>
  <si>
    <t>31231308-0001</t>
  </si>
  <si>
    <t>Reducción de 1" a 3/4 HG</t>
  </si>
  <si>
    <t>25174004-0002</t>
  </si>
  <si>
    <t>Refrigerante para motor diesel</t>
  </si>
  <si>
    <t>30181503-0003</t>
  </si>
  <si>
    <t>Regadera sencilla de baja  media y alta presion economizador de agua dinamico</t>
  </si>
  <si>
    <t>32101635-0001</t>
  </si>
  <si>
    <t>Registro</t>
  </si>
  <si>
    <t>52151002-0005</t>
  </si>
  <si>
    <t>Reloj de pared</t>
  </si>
  <si>
    <t>31162203-0001</t>
  </si>
  <si>
    <t>Remache agarre de 3/8"</t>
  </si>
  <si>
    <t>14111507-0010</t>
  </si>
  <si>
    <t>Resma papel bond (Colores varios)</t>
  </si>
  <si>
    <t>31211803-0005</t>
  </si>
  <si>
    <t xml:space="preserve">Retardador </t>
  </si>
  <si>
    <t>52151642-0009</t>
  </si>
  <si>
    <t>Rodillo de acero</t>
  </si>
  <si>
    <t>52151642-0008</t>
  </si>
  <si>
    <t>Rodillo de madera</t>
  </si>
  <si>
    <t>55122727-0001</t>
  </si>
  <si>
    <t>Roll up Taller de derecho de movilidad</t>
  </si>
  <si>
    <t>31201514-0001</t>
  </si>
  <si>
    <t xml:space="preserve">Rollo de teflón </t>
  </si>
  <si>
    <t>14121504-0001</t>
  </si>
  <si>
    <t>Rollo papel aluminio</t>
  </si>
  <si>
    <t>14121808-0001</t>
  </si>
  <si>
    <t>Rollos de papel pvc clear</t>
  </si>
  <si>
    <t>82121505-0020</t>
  </si>
  <si>
    <t>Ruleta - Crianza Positiva</t>
  </si>
  <si>
    <t>82121505-0021</t>
  </si>
  <si>
    <t>Ruleta - ESI</t>
  </si>
  <si>
    <t>48101815-0001</t>
  </si>
  <si>
    <t xml:space="preserve">Saca bolas de helados </t>
  </si>
  <si>
    <t>49121508-0003</t>
  </si>
  <si>
    <t>Sacapuntas plasticos</t>
  </si>
  <si>
    <t>52151802-0001</t>
  </si>
  <si>
    <t>Sarten grande con tapa</t>
  </si>
  <si>
    <t>151802-0001</t>
  </si>
  <si>
    <t>Sarten mediano con tapa</t>
  </si>
  <si>
    <t>52151802-0002</t>
  </si>
  <si>
    <t>52151802-0004</t>
  </si>
  <si>
    <t>Sartén de teflón grande</t>
  </si>
  <si>
    <t>52151802-0005</t>
  </si>
  <si>
    <t>Sartén de teflón mediano</t>
  </si>
  <si>
    <t>27111801-0007</t>
  </si>
  <si>
    <t>Scotch (tape) cinta Eléctrica de vinilo super 33+</t>
  </si>
  <si>
    <t>31211803-0003</t>
  </si>
  <si>
    <t>Sealer Tropical GL 61582</t>
  </si>
  <si>
    <t>31201610-0005</t>
  </si>
  <si>
    <t>Sella joint tape megamaster 2 1/2 x 10</t>
  </si>
  <si>
    <t>27111508-0001</t>
  </si>
  <si>
    <t>Serrucho de 28"</t>
  </si>
  <si>
    <t>78121601-0001</t>
  </si>
  <si>
    <t>Servicios de Alquiler de Transportes</t>
  </si>
  <si>
    <t>72102201-0001</t>
  </si>
  <si>
    <t xml:space="preserve">Servicios de Instalación </t>
  </si>
  <si>
    <t>46191601-0004</t>
  </si>
  <si>
    <t>Servicios de Mantenimientos de Extintores</t>
  </si>
  <si>
    <t>82121503-0003</t>
  </si>
  <si>
    <t>Servicios de impresión y enmarcado de fotografías</t>
  </si>
  <si>
    <t>81111812-0001</t>
  </si>
  <si>
    <t>Servicios de mantenimiento de UPS</t>
  </si>
  <si>
    <t>14111705-0005</t>
  </si>
  <si>
    <t>Servilletas cuadradas</t>
  </si>
  <si>
    <t>52151642-0010</t>
  </si>
  <si>
    <t>Set de boquillas de decoracion de reposteria</t>
  </si>
  <si>
    <t>48101531-0009</t>
  </si>
  <si>
    <t>Set de caldero con tapa de cristal 18/24/26 cm</t>
  </si>
  <si>
    <t>52151642-0005</t>
  </si>
  <si>
    <t xml:space="preserve">Set de cortadores de galletas </t>
  </si>
  <si>
    <t>52151701-0012</t>
  </si>
  <si>
    <t>Set de cucharas medidoras</t>
  </si>
  <si>
    <t>52151702-0006</t>
  </si>
  <si>
    <t>Set de cuchillos y cubiertos 16 piezas</t>
  </si>
  <si>
    <t>44121707-0004</t>
  </si>
  <si>
    <t>Set de lapices de colores</t>
  </si>
  <si>
    <t>60121228-0001</t>
  </si>
  <si>
    <t>Set de pinceles 10/1</t>
  </si>
  <si>
    <t>52152004-0006</t>
  </si>
  <si>
    <t>Set de vajilla 20 pieza</t>
  </si>
  <si>
    <t>55121727-0005</t>
  </si>
  <si>
    <t xml:space="preserve">Señaliticos en Acrilico medida 6x14 pulgadas </t>
  </si>
  <si>
    <t>40142115-0014</t>
  </si>
  <si>
    <t>Sifón de 2"</t>
  </si>
  <si>
    <t>60141105-0005</t>
  </si>
  <si>
    <t xml:space="preserve">Silbatos de metal </t>
  </si>
  <si>
    <t>53102503-0014</t>
  </si>
  <si>
    <t>Sombrero de paja de ala ancha para adulto</t>
  </si>
  <si>
    <t>53102503-0024</t>
  </si>
  <si>
    <t xml:space="preserve">Sombrero policía </t>
  </si>
  <si>
    <t>53102503-0015</t>
  </si>
  <si>
    <t>Sombreros de playa tipo pamela</t>
  </si>
  <si>
    <t>53102503-0023</t>
  </si>
  <si>
    <t>Sombreros tipo casual para adolescentes  (blanco)</t>
  </si>
  <si>
    <t>53102503-0018</t>
  </si>
  <si>
    <t>Sombreros tipo casual para niños color azul</t>
  </si>
  <si>
    <t>53102503-0016</t>
  </si>
  <si>
    <t xml:space="preserve">Sombreros tipo casual para niños marrón </t>
  </si>
  <si>
    <t>53102503-0017</t>
  </si>
  <si>
    <t>Sombreros tipo casual para niños negro</t>
  </si>
  <si>
    <t>55101515-0002</t>
  </si>
  <si>
    <t>Sombrillas con Logo Institucional</t>
  </si>
  <si>
    <t>30101803-0002</t>
  </si>
  <si>
    <t xml:space="preserve">Switch de presion </t>
  </si>
  <si>
    <t>40142605-0002</t>
  </si>
  <si>
    <t>T de 3/8 HG</t>
  </si>
  <si>
    <t>53103001-0023</t>
  </si>
  <si>
    <t>T-shirt color blanco Talla S</t>
  </si>
  <si>
    <t>43211509-0005</t>
  </si>
  <si>
    <t>TABLETAS GALAXI TAB A7</t>
  </si>
  <si>
    <t>30101803-0001</t>
  </si>
  <si>
    <t xml:space="preserve">TANQUES DE ALMACENAMIENTO </t>
  </si>
  <si>
    <t>24111810-0005</t>
  </si>
  <si>
    <t>TANQUES DE ALMACENAMIENTO DE AGUA</t>
  </si>
  <si>
    <t>43211706-0002</t>
  </si>
  <si>
    <t>TECLADO KLPX</t>
  </si>
  <si>
    <t>41112220-0001</t>
  </si>
  <si>
    <t>TERMOMETROS DE REFIGERACION O CONGELADOR O CONGELADOR DE LABORATORIO</t>
  </si>
  <si>
    <t>42212201-0002</t>
  </si>
  <si>
    <t>TRITURADORES O PARTIDORES DE PILDORAS PARA LOS DISCAPACITADOS FISICAMENTE</t>
  </si>
  <si>
    <t>52151002-0003</t>
  </si>
  <si>
    <t>Tabla de planchar</t>
  </si>
  <si>
    <t>44122012-0001</t>
  </si>
  <si>
    <t xml:space="preserve">Tablas archivadoras </t>
  </si>
  <si>
    <t>52151606-0001</t>
  </si>
  <si>
    <t>Tablas para cortar carnes</t>
  </si>
  <si>
    <t>52151606-0002</t>
  </si>
  <si>
    <t>Tablas para cortar vegetales</t>
  </si>
  <si>
    <t>52151606-0003</t>
  </si>
  <si>
    <t>Tablaspara picar pan 50x30</t>
  </si>
  <si>
    <t>23101502-0002</t>
  </si>
  <si>
    <t>Taladro de percusión</t>
  </si>
  <si>
    <t>23101502-0003</t>
  </si>
  <si>
    <t>Taladro pra Atornillar</t>
  </si>
  <si>
    <t>82121506-0004</t>
  </si>
  <si>
    <t>Talonarios  de Tramitación de Documentos Full color</t>
  </si>
  <si>
    <t>60141101-0014</t>
  </si>
  <si>
    <t>Tamboritas</t>
  </si>
  <si>
    <t>24111810-0003</t>
  </si>
  <si>
    <t>Tanque</t>
  </si>
  <si>
    <t>24111802-0002</t>
  </si>
  <si>
    <t>Tanque de gas tefrigerante R-410 de 25lb</t>
  </si>
  <si>
    <t>39121302-0002</t>
  </si>
  <si>
    <t>Tapa Ciega</t>
  </si>
  <si>
    <t>26121624-0001</t>
  </si>
  <si>
    <t>Tape</t>
  </si>
  <si>
    <t>26121624-0002</t>
  </si>
  <si>
    <t>Tape para aire acondicionado</t>
  </si>
  <si>
    <t>31201518-0001</t>
  </si>
  <si>
    <t>Tape plastico negro</t>
  </si>
  <si>
    <t>27112807-0001</t>
  </si>
  <si>
    <t>Tarugos Azul</t>
  </si>
  <si>
    <t>20121514-0002</t>
  </si>
  <si>
    <t>Tarugos de plomo de 3/8</t>
  </si>
  <si>
    <t>52152007-0008</t>
  </si>
  <si>
    <t>Taza medidora</t>
  </si>
  <si>
    <t>48101905-0001</t>
  </si>
  <si>
    <t xml:space="preserve">Taza para Café </t>
  </si>
  <si>
    <t>CAJA 6/1</t>
  </si>
  <si>
    <t>52152007-0001</t>
  </si>
  <si>
    <t>Taza para Servir Habichuelas Plastica</t>
  </si>
  <si>
    <t>80141605-0001</t>
  </si>
  <si>
    <t>Taza para café con Logo de Institución</t>
  </si>
  <si>
    <t>52152101-0006</t>
  </si>
  <si>
    <t>Tazas de cafe</t>
  </si>
  <si>
    <t>40142115-0020</t>
  </si>
  <si>
    <t>Tee de 1" HG</t>
  </si>
  <si>
    <t>40142115-0011</t>
  </si>
  <si>
    <t>Tee de 1/2 Enrrocada HG</t>
  </si>
  <si>
    <t>40142115-0017</t>
  </si>
  <si>
    <t>Tee de 1/2 PVC</t>
  </si>
  <si>
    <t>31231313-0009</t>
  </si>
  <si>
    <t>Tee de 1/2 de HG</t>
  </si>
  <si>
    <t>31231313-0008</t>
  </si>
  <si>
    <t>Tee de 1/2 de PVC</t>
  </si>
  <si>
    <t>43221800-0001</t>
  </si>
  <si>
    <t>Telefono Intercom</t>
  </si>
  <si>
    <t>41112510-0002</t>
  </si>
  <si>
    <t>Temporizador manual</t>
  </si>
  <si>
    <t>39121405-0001</t>
  </si>
  <si>
    <t>Terminales tipo silla doble para cable 2-0</t>
  </si>
  <si>
    <t>39121405-0002</t>
  </si>
  <si>
    <t>Terminales tipo silla doble para cable 3-0</t>
  </si>
  <si>
    <t>52152101-0004</t>
  </si>
  <si>
    <t>Termo para café de 1litros</t>
  </si>
  <si>
    <t>52152101-0003</t>
  </si>
  <si>
    <t>Termo para café de 3 litros</t>
  </si>
  <si>
    <t>52151642-0004</t>
  </si>
  <si>
    <t>Termometros de cocina</t>
  </si>
  <si>
    <t>80141611-0002</t>
  </si>
  <si>
    <t>Termos Plastico Transparente con logo del conani</t>
  </si>
  <si>
    <t>41113601-0002</t>
  </si>
  <si>
    <t>Tester (Multimetro)</t>
  </si>
  <si>
    <t>52152105-0002</t>
  </si>
  <si>
    <t>Teteras</t>
  </si>
  <si>
    <t>42231807-0001</t>
  </si>
  <si>
    <t>Teteras grandes</t>
  </si>
  <si>
    <t>52151701-0010</t>
  </si>
  <si>
    <t>Tijera de cocina</t>
  </si>
  <si>
    <t>27112007-0002</t>
  </si>
  <si>
    <t>Tijera para Podar</t>
  </si>
  <si>
    <t>112007-0001</t>
  </si>
  <si>
    <t>Tijeras Pequeña de cortar Rama</t>
  </si>
  <si>
    <t>44121618-0003</t>
  </si>
  <si>
    <t>Tijeras Pequeñas</t>
  </si>
  <si>
    <t>27111801-0005</t>
  </si>
  <si>
    <t>Time Delay</t>
  </si>
  <si>
    <t>39121504-0001</t>
  </si>
  <si>
    <t>Time delay</t>
  </si>
  <si>
    <t>31162801-0002</t>
  </si>
  <si>
    <t>Tirador de Puertas push pull</t>
  </si>
  <si>
    <t>31162801-0001</t>
  </si>
  <si>
    <t>Tirador de puertas</t>
  </si>
  <si>
    <t>47131502-0001</t>
  </si>
  <si>
    <t>Toalla para cocina</t>
  </si>
  <si>
    <t>111701-0001</t>
  </si>
  <si>
    <t xml:space="preserve">Toallitas desmaquillantes o wipes </t>
  </si>
  <si>
    <t>39121406-0008</t>
  </si>
  <si>
    <t>Toma Corriente de 25 AMP</t>
  </si>
  <si>
    <t>26121507-0002</t>
  </si>
  <si>
    <t>Toma corriente</t>
  </si>
  <si>
    <t>39121406-0005</t>
  </si>
  <si>
    <t>Tomacorriennte E Interruptor Combinado</t>
  </si>
  <si>
    <t>39121406-0002</t>
  </si>
  <si>
    <t>Tomacorriente</t>
  </si>
  <si>
    <t>44103105-0022</t>
  </si>
  <si>
    <t>Toner CE285A (Black)</t>
  </si>
  <si>
    <t>44103105-0008</t>
  </si>
  <si>
    <t>Toner HP CE-255A</t>
  </si>
  <si>
    <t>44103105-0014</t>
  </si>
  <si>
    <t>Toner HP J3M684</t>
  </si>
  <si>
    <t>44103105-0012</t>
  </si>
  <si>
    <t>Toner HP J3M69A</t>
  </si>
  <si>
    <t>44103105-0011</t>
  </si>
  <si>
    <t>Toner HP JM370A</t>
  </si>
  <si>
    <t>44103105-0015</t>
  </si>
  <si>
    <t>27112102-0001</t>
  </si>
  <si>
    <t>Tornillo No. 77/16 Punta Fina</t>
  </si>
  <si>
    <t>31161608-0001</t>
  </si>
  <si>
    <t>Tornillo estria tirafondo de 3"</t>
  </si>
  <si>
    <t>31161511-0002</t>
  </si>
  <si>
    <t>Tornillo p/ plancha No. 6x1/4 auto</t>
  </si>
  <si>
    <t>31161507-0001</t>
  </si>
  <si>
    <t>Tornillos para Tarugos</t>
  </si>
  <si>
    <t>53102203-0001</t>
  </si>
  <si>
    <t>Traje foklorico para niña</t>
  </si>
  <si>
    <t>53102203-0002</t>
  </si>
  <si>
    <t>Traje folklorico p/ adolescente femenina</t>
  </si>
  <si>
    <t>39121003-0001</t>
  </si>
  <si>
    <t xml:space="preserve">Transformadores para Lamparas </t>
  </si>
  <si>
    <t>26121629-0005</t>
  </si>
  <si>
    <t>Triángulos Reflectivos para Emergencias</t>
  </si>
  <si>
    <t>31231302-0002</t>
  </si>
  <si>
    <t>Tuberia de cobre 1/4 (Pies)</t>
  </si>
  <si>
    <t>31231302-0001</t>
  </si>
  <si>
    <t>Tuberia de cobre 3/8 (Pies)</t>
  </si>
  <si>
    <t>40142115-0023</t>
  </si>
  <si>
    <t>Tubería  de Cobre 24 5/8 x 1/4 Kit</t>
  </si>
  <si>
    <t>31231302-0003</t>
  </si>
  <si>
    <t>Tubería de cobre 7/8</t>
  </si>
  <si>
    <t>40142115-0008</t>
  </si>
  <si>
    <t>Tubo MT de 1 1/2"</t>
  </si>
  <si>
    <t>40142115-0009</t>
  </si>
  <si>
    <t>Tubo Rectangular de Metal 2" x 1" x 20 Calibre 18</t>
  </si>
  <si>
    <t>40142115-0005</t>
  </si>
  <si>
    <t>Tubo de 1/2"</t>
  </si>
  <si>
    <t>40142115-0027</t>
  </si>
  <si>
    <t>Tubo de 4" Pulg. 19 Pies</t>
  </si>
  <si>
    <t>40142115-0024</t>
  </si>
  <si>
    <t>Tubo de Presión de 2 Pulgada</t>
  </si>
  <si>
    <t>40142308-0001</t>
  </si>
  <si>
    <t>Tubo en T 3/4" PVC</t>
  </si>
  <si>
    <t>40142115-0003</t>
  </si>
  <si>
    <t>Tubos Eléctricos de 1/2 PVC</t>
  </si>
  <si>
    <t>40142115-0022</t>
  </si>
  <si>
    <t>Tubos de 1 Pulg.</t>
  </si>
  <si>
    <t>40142309-0006</t>
  </si>
  <si>
    <t>Tubos de 1/2 PVC</t>
  </si>
  <si>
    <t>40142115-0012</t>
  </si>
  <si>
    <t>Tubos de Presión  de 1/2</t>
  </si>
  <si>
    <t>40142115-0028</t>
  </si>
  <si>
    <t>Tubos de drenaje de 1/2</t>
  </si>
  <si>
    <t>31231313-0007</t>
  </si>
  <si>
    <t>Tubos de semi presion PVC</t>
  </si>
  <si>
    <t>32111503-0003</t>
  </si>
  <si>
    <t>Tubos led 18w</t>
  </si>
  <si>
    <t>31161723-0001</t>
  </si>
  <si>
    <t>Tuercas de 3/8 para barra roscada</t>
  </si>
  <si>
    <t>40142606-0001</t>
  </si>
  <si>
    <t>Union Universal 1" HG</t>
  </si>
  <si>
    <t>30181511-0002</t>
  </si>
  <si>
    <t xml:space="preserve">Urinario </t>
  </si>
  <si>
    <t>24121807-0007</t>
  </si>
  <si>
    <t>Urnas Acrilicas de 1/8  4 pies de alto cuadrada y con sellos de seguridad.</t>
  </si>
  <si>
    <t>40141602-0001</t>
  </si>
  <si>
    <t>Valvula</t>
  </si>
  <si>
    <t>40141602-0002</t>
  </si>
  <si>
    <t>Valvula de Check Sumergible de 1 pulg.</t>
  </si>
  <si>
    <t>30102403-0001</t>
  </si>
  <si>
    <t>Varilla</t>
  </si>
  <si>
    <t>30102304-0001</t>
  </si>
  <si>
    <t>Varilla de 3/8 Lisa</t>
  </si>
  <si>
    <t>23171502-0004</t>
  </si>
  <si>
    <t xml:space="preserve">Varilla de plata </t>
  </si>
  <si>
    <t>23171512-0002</t>
  </si>
  <si>
    <t>Varilla de plata 0%</t>
  </si>
  <si>
    <t>52151504-0010</t>
  </si>
  <si>
    <t>Vasos plasticos de 16oz</t>
  </si>
  <si>
    <t>52151504-0011</t>
  </si>
  <si>
    <t>Vasos plasticos de 7oz</t>
  </si>
  <si>
    <t>52152102-0002</t>
  </si>
  <si>
    <t>Vasos plásticos de 5 a 7 onzas</t>
  </si>
  <si>
    <t>31161506-0001</t>
  </si>
  <si>
    <t>Vástago lateral para baño</t>
  </si>
  <si>
    <t>53131624-0001</t>
  </si>
  <si>
    <t>Wipes</t>
  </si>
  <si>
    <t>40142115-0015</t>
  </si>
  <si>
    <t>Y de 2"</t>
  </si>
  <si>
    <t>24101510-0002</t>
  </si>
  <si>
    <t>Zafacon con tapa y pedal 20Lts</t>
  </si>
  <si>
    <t>24101510-0003</t>
  </si>
  <si>
    <t>Zafacon con tapa y pedal 8Lts</t>
  </si>
  <si>
    <t>40141702-0011</t>
  </si>
  <si>
    <t>Zinc en Laminas</t>
  </si>
  <si>
    <t>39121601-0015</t>
  </si>
  <si>
    <t>switch de machete 30A</t>
  </si>
  <si>
    <t>Inventario por Almacén: Activos fijos</t>
  </si>
  <si>
    <t>47111501-0003</t>
  </si>
  <si>
    <t>(CODIGO INACTIVO NO USAR) LICUADORA PARA USO COMERCIAL</t>
  </si>
  <si>
    <t>56101519-0006</t>
  </si>
  <si>
    <t>39122303-0002</t>
  </si>
  <si>
    <t>(CODIGO INACTIVO  NO USAR) Bocina 2.1 Tenocmaster M/C252KU-VV1-BT</t>
  </si>
  <si>
    <t>52141504-0003</t>
  </si>
  <si>
    <t>(CODIGO INACTIVO  NO USAR) Microondas de 21" Pontencial 1000 Watts</t>
  </si>
  <si>
    <t>40151510-0009</t>
  </si>
  <si>
    <t>(USADO) Bomba centrifuga</t>
  </si>
  <si>
    <t>52141501-0004</t>
  </si>
  <si>
    <t>(USADO) Nevera bebedero electrico</t>
  </si>
  <si>
    <t>40101604-0005</t>
  </si>
  <si>
    <t>(Usado) Evaporador 12 mil BTU</t>
  </si>
  <si>
    <t>43221703-0002</t>
  </si>
  <si>
    <t>ANTENAS</t>
  </si>
  <si>
    <t>56101504-0003</t>
  </si>
  <si>
    <t>40101604-0004</t>
  </si>
  <si>
    <t>Abanico de pared 18"</t>
  </si>
  <si>
    <t>40101701-0018</t>
  </si>
  <si>
    <t>Aire acondicionado 12 000 BTU</t>
  </si>
  <si>
    <t>40101701-0010</t>
  </si>
  <si>
    <t>Aire acondicionado 12000 BTU Inverter</t>
  </si>
  <si>
    <t>40101701-0016</t>
  </si>
  <si>
    <t>Aire acondicionado tipo cassette inverter de 36000 BTU</t>
  </si>
  <si>
    <t>43221703-0001</t>
  </si>
  <si>
    <t xml:space="preserve">Antena splitter para microfono </t>
  </si>
  <si>
    <t>56101530-0003</t>
  </si>
  <si>
    <t>Archivo de 4 Gavetas</t>
  </si>
  <si>
    <t>42311902-0001</t>
  </si>
  <si>
    <t>BOLSAS O RESERVORIOS DE DENAJE DE INCISIONES PARA USO MEDICO</t>
  </si>
  <si>
    <t>40151510-0008</t>
  </si>
  <si>
    <t>BOMBA DE AGUA</t>
  </si>
  <si>
    <t>40151510-0006</t>
  </si>
  <si>
    <t>BOMBAS DE AGUA</t>
  </si>
  <si>
    <t>40151510-0007</t>
  </si>
  <si>
    <t>24111507-0003</t>
  </si>
  <si>
    <t xml:space="preserve">Bulto para herramientas </t>
  </si>
  <si>
    <t>42182802-0002</t>
  </si>
  <si>
    <t>Báscula de piso para pacientes</t>
  </si>
  <si>
    <t>52141508-0001</t>
  </si>
  <si>
    <t>CONGELADORES HORIZONTALES PARA USO DOMESTICO</t>
  </si>
  <si>
    <t>52141507-0001</t>
  </si>
  <si>
    <t>CONGELADORES VERTICALES PARA USO DOMÉSTICO</t>
  </si>
  <si>
    <t>27112014-0005</t>
  </si>
  <si>
    <t>CORTADORA DE PASTO</t>
  </si>
  <si>
    <t>27112014-0006</t>
  </si>
  <si>
    <t>56101804-0008</t>
  </si>
  <si>
    <t>CUNA O CORRALES O ACCESORIOS</t>
  </si>
  <si>
    <t>56101804-0009</t>
  </si>
  <si>
    <t xml:space="preserve">CUNAS O CORRALES O ACCESORIOS </t>
  </si>
  <si>
    <t>26121605-0001</t>
  </si>
  <si>
    <t>Cables de jumpear bateria</t>
  </si>
  <si>
    <t>46171610-0012</t>
  </si>
  <si>
    <t>Camara Modulo</t>
  </si>
  <si>
    <t>46171610-0003</t>
  </si>
  <si>
    <t>Camara de seguridad tipo bullet</t>
  </si>
  <si>
    <t>46171610-0002</t>
  </si>
  <si>
    <t>Camara de seguridad tipo domo</t>
  </si>
  <si>
    <t>46171610-0005</t>
  </si>
  <si>
    <t>Camara de seguridad tipo network PTZ</t>
  </si>
  <si>
    <t>56101539-0001</t>
  </si>
  <si>
    <t>Camarotes de Hierro de 163 cm * 200 cm</t>
  </si>
  <si>
    <t>46171501-0005</t>
  </si>
  <si>
    <t>Candados de 65MM</t>
  </si>
  <si>
    <t>48101617-0002</t>
  </si>
  <si>
    <t>Chafing Dish electrico</t>
  </si>
  <si>
    <t>56101804-0005</t>
  </si>
  <si>
    <t xml:space="preserve">Colchones para Cuna </t>
  </si>
  <si>
    <t>56101508-0012</t>
  </si>
  <si>
    <t>Colchoneta twin 74 3/8" x 38 1/4" x 4 3/4"</t>
  </si>
  <si>
    <t>43211507-0012</t>
  </si>
  <si>
    <t>Computadoras Optiplex 3080</t>
  </si>
  <si>
    <t>43211507-0002</t>
  </si>
  <si>
    <t>Computadoras de Escritorio 24-5000</t>
  </si>
  <si>
    <t>47121702-0004</t>
  </si>
  <si>
    <t>Contenedor de basura plastico 13 litros 29.2cmx20.3cmx32.1 cm</t>
  </si>
  <si>
    <t>43201803-0011</t>
  </si>
  <si>
    <t>Discos duros SSD 240Gb</t>
  </si>
  <si>
    <t>56101703-0002</t>
  </si>
  <si>
    <t>ESCRITORIOS</t>
  </si>
  <si>
    <t>56101714-0001</t>
  </si>
  <si>
    <t>ESTANTES PARA CARPETAS DE INFORMACION</t>
  </si>
  <si>
    <t>56111902-0001</t>
  </si>
  <si>
    <t>Escaleras de Acero con de 2 Peldaño</t>
  </si>
  <si>
    <t>56112103-0009</t>
  </si>
  <si>
    <t>Estación técnica modular</t>
  </si>
  <si>
    <t>52141504-0004</t>
  </si>
  <si>
    <t>Estufa con horno 20 plg</t>
  </si>
  <si>
    <t>52141504-0006</t>
  </si>
  <si>
    <t>Estufa de 4 hornillas de mesa</t>
  </si>
  <si>
    <t>52141504-0002</t>
  </si>
  <si>
    <t>Estufa de 6 Hornilla 30 Pulg.</t>
  </si>
  <si>
    <t>52141504-0005</t>
  </si>
  <si>
    <t xml:space="preserve">Estufa industrial de 36" de 6 hornillas </t>
  </si>
  <si>
    <t>23181703-0001</t>
  </si>
  <si>
    <t>Estufa industrial de acero inoxidable 3 hornillas P50</t>
  </si>
  <si>
    <t>23181703-0004</t>
  </si>
  <si>
    <t>Estufa industrial de acero inoxidable 4 hornillas P50</t>
  </si>
  <si>
    <t>52141802-0001</t>
  </si>
  <si>
    <t>Estufas Eléctricas de 2 Hornillas</t>
  </si>
  <si>
    <t>52141546-0001</t>
  </si>
  <si>
    <t>Extractor de grasa industrial</t>
  </si>
  <si>
    <t>52141504-0007</t>
  </si>
  <si>
    <t>FOGONES PARA USO DOMÉSTICO</t>
  </si>
  <si>
    <t>56121401-0005</t>
  </si>
  <si>
    <t>Fregadero inoxidable de dos boca</t>
  </si>
  <si>
    <t>46171509-0001</t>
  </si>
  <si>
    <t>Gabinetes para Redes</t>
  </si>
  <si>
    <t>24101612-0002</t>
  </si>
  <si>
    <t>Gatos para camion 10 toneladas</t>
  </si>
  <si>
    <t>24101612-0001</t>
  </si>
  <si>
    <t>Gatos para camionetas 5 toneladas</t>
  </si>
  <si>
    <t>52141502-0002</t>
  </si>
  <si>
    <t>HORNOS  MICROONDAS PARA USO DOMESTICO</t>
  </si>
  <si>
    <t>43212110-0004</t>
  </si>
  <si>
    <t>IMPRESORA HP LASERJET PRO M404N</t>
  </si>
  <si>
    <t>43212110-0005</t>
  </si>
  <si>
    <t>IMPRESORAS DE FUNCIONES MULTIPLES</t>
  </si>
  <si>
    <t>43212110-0006</t>
  </si>
  <si>
    <t xml:space="preserve">IMPRESORAS DE FUNCIONES MULTIPLES </t>
  </si>
  <si>
    <t>32121705-0002</t>
  </si>
  <si>
    <t>INVERSORES</t>
  </si>
  <si>
    <t>46171610-0011</t>
  </si>
  <si>
    <t>IP indoor monitor</t>
  </si>
  <si>
    <t>46171610-0004</t>
  </si>
  <si>
    <t>ISP IP Switch</t>
  </si>
  <si>
    <t>43221800-0002</t>
  </si>
  <si>
    <t xml:space="preserve">Intercom </t>
  </si>
  <si>
    <t>27111710-0001</t>
  </si>
  <si>
    <t xml:space="preserve">Juego de llave Allen </t>
  </si>
  <si>
    <t>27111715-0001</t>
  </si>
  <si>
    <t>Juego de llave mono mando con ducha</t>
  </si>
  <si>
    <t>46171610-0007</t>
  </si>
  <si>
    <t>Keypad</t>
  </si>
  <si>
    <t>39101602-0001</t>
  </si>
  <si>
    <t>Lamparas cuello de ganso</t>
  </si>
  <si>
    <t>27111726-0001</t>
  </si>
  <si>
    <t xml:space="preserve">Llave de rueda para camioneta </t>
  </si>
  <si>
    <t>40141702-0018</t>
  </si>
  <si>
    <t>Llave mezcladora para cocina industrial monomando con salida flexible</t>
  </si>
  <si>
    <t>47111501-0001</t>
  </si>
  <si>
    <t>MAQUINAS LAVADORAS O SECADORAS COMBINADAS TIPO LAVANDERIA</t>
  </si>
  <si>
    <t>47111501-0002</t>
  </si>
  <si>
    <t>56101519-0003</t>
  </si>
  <si>
    <t>MESAS</t>
  </si>
  <si>
    <t>56121401-0003</t>
  </si>
  <si>
    <t>MESAS MOBILES PARA BANCOS</t>
  </si>
  <si>
    <t>23171508-0002</t>
  </si>
  <si>
    <t>Maquina de soldar inverter</t>
  </si>
  <si>
    <t>42182802-0001</t>
  </si>
  <si>
    <t xml:space="preserve">Mesa de balanza pediátrica </t>
  </si>
  <si>
    <t>56111514-0002</t>
  </si>
  <si>
    <t>Mesas Plegadizas</t>
  </si>
  <si>
    <t>43211507-0013</t>
  </si>
  <si>
    <t>Monitores 22" P222H</t>
  </si>
  <si>
    <t>27112709-0001</t>
  </si>
  <si>
    <t>Mototsierra MS 250</t>
  </si>
  <si>
    <t>52141502-0001</t>
  </si>
  <si>
    <t>NEVERA PARA USO DOMESTICO</t>
  </si>
  <si>
    <t>46171610-0009</t>
  </si>
  <si>
    <t>Network Video Recorder</t>
  </si>
  <si>
    <t>46171610-0010</t>
  </si>
  <si>
    <t>Network keyboard</t>
  </si>
  <si>
    <t>25171901-0005</t>
  </si>
  <si>
    <t>Neumatico #245/70/17</t>
  </si>
  <si>
    <t>25171901-0015</t>
  </si>
  <si>
    <t>Neumaticos #265/70/16</t>
  </si>
  <si>
    <t>52141506-0001</t>
  </si>
  <si>
    <t>Nevera de 19 Pies (congelador y conservador)</t>
  </si>
  <si>
    <t>52141501-0003</t>
  </si>
  <si>
    <t>Nevera de 240 litros</t>
  </si>
  <si>
    <t>43222604-0004</t>
  </si>
  <si>
    <t>Pantallas KLIFX 100-para Proyector</t>
  </si>
  <si>
    <t>27112111-0001</t>
  </si>
  <si>
    <t xml:space="preserve">Pinzas de Corte #6 </t>
  </si>
  <si>
    <t>30191501-0002</t>
  </si>
  <si>
    <t>Plaforma 24x48</t>
  </si>
  <si>
    <t>45111609-0002</t>
  </si>
  <si>
    <t>Proyector Multimedia</t>
  </si>
  <si>
    <t>72102305-0003</t>
  </si>
  <si>
    <t>Reparación de manejadora de aire</t>
  </si>
  <si>
    <t>27111801-0002</t>
  </si>
  <si>
    <t>Rueda de medir</t>
  </si>
  <si>
    <t>46171619-0003</t>
  </si>
  <si>
    <t>SISTEMAS DE SEGURIDAD O DE CONTROL DE ACCESO</t>
  </si>
  <si>
    <t>52141522-0003</t>
  </si>
  <si>
    <t>Sandwichera tostador de 14 x 14"</t>
  </si>
  <si>
    <t>56112103-0002</t>
  </si>
  <si>
    <t>Set de Sillas para 4 Personas</t>
  </si>
  <si>
    <t>56112103-0001</t>
  </si>
  <si>
    <t>Set de Sillas para Visitas en Metal para Cuatro</t>
  </si>
  <si>
    <t>42192210-0001</t>
  </si>
  <si>
    <t>Silla de ruedas para Adulto</t>
  </si>
  <si>
    <t>42192210-0002</t>
  </si>
  <si>
    <t>Silla de ruedas pediátrica</t>
  </si>
  <si>
    <t>56112103-0007</t>
  </si>
  <si>
    <t xml:space="preserve">Silla p/ Niños </t>
  </si>
  <si>
    <t>56112105-0001</t>
  </si>
  <si>
    <t>Sillas Plásticas s/ Brazos</t>
  </si>
  <si>
    <t>56112103-0008</t>
  </si>
  <si>
    <t>Sillas para Visitas</t>
  </si>
  <si>
    <t>56112104-0003</t>
  </si>
  <si>
    <t xml:space="preserve">Sillón gerencial </t>
  </si>
  <si>
    <t>45111609-0001</t>
  </si>
  <si>
    <t>Sistema de proyección o proyectores</t>
  </si>
  <si>
    <t>30191505-0001</t>
  </si>
  <si>
    <t>TABURETE ESCALONADO</t>
  </si>
  <si>
    <t>52161505-0001</t>
  </si>
  <si>
    <t>TELEVISORES</t>
  </si>
  <si>
    <t>41112209-0001</t>
  </si>
  <si>
    <t>TERMOSTATO</t>
  </si>
  <si>
    <t>43211509-0006</t>
  </si>
  <si>
    <t xml:space="preserve">Tableta </t>
  </si>
  <si>
    <t>52141522-0004</t>
  </si>
  <si>
    <t>Tajadores de alimentos para uso comercial</t>
  </si>
  <si>
    <t>24112204-0001</t>
  </si>
  <si>
    <t>Tanque de gas  GLP de 100 Libras</t>
  </si>
  <si>
    <t>52141522-0001</t>
  </si>
  <si>
    <t>Tostadora 110v-60HZ 1500W</t>
  </si>
  <si>
    <t>44101603-0001</t>
  </si>
  <si>
    <t>Trituradora de Papel</t>
  </si>
  <si>
    <t>211507-0001</t>
  </si>
  <si>
    <t>UPS Forza NT- 511D</t>
  </si>
  <si>
    <t>46171610-0008</t>
  </si>
  <si>
    <t>UPS sistema camara seguridad</t>
  </si>
  <si>
    <t>40101604-0001</t>
  </si>
  <si>
    <t>VENTILADORES</t>
  </si>
  <si>
    <t>40101604-0003</t>
  </si>
  <si>
    <t>56101705-0001</t>
  </si>
  <si>
    <t>VITRINA</t>
  </si>
  <si>
    <t>AGOSTO 2023</t>
  </si>
  <si>
    <t>Agosto 2023</t>
  </si>
  <si>
    <t>Conteo al 31/08/2023</t>
  </si>
  <si>
    <t>Columna1</t>
  </si>
  <si>
    <t>50181904-0002</t>
  </si>
  <si>
    <t>Bizcocho</t>
  </si>
  <si>
    <t xml:space="preserve">Compotas para bebes de Frutas diferentes ( postre de frutas  manzanas  etc) 4 onz   </t>
  </si>
  <si>
    <t xml:space="preserve">Formula láctea entera en polvo 2 200 gr </t>
  </si>
  <si>
    <t xml:space="preserve">Gelatina de diferentes sabores (Fresa  uva  frambuesa  piña) de 155 gr </t>
  </si>
  <si>
    <t>50101543-0011</t>
  </si>
  <si>
    <t>Habichuela negra en fundas de 2 libras</t>
  </si>
  <si>
    <t>50171548-0001</t>
  </si>
  <si>
    <t>50171831-0016</t>
  </si>
  <si>
    <t>Pasta de tomate de 12 onzas</t>
  </si>
  <si>
    <t xml:space="preserve">Suplemento alimenticio para Jóvenes y adultos liquido 8 onzas (Vainilla  fresa y chocolate)   </t>
  </si>
  <si>
    <t xml:space="preserve">Suplemento alimenticio para jóvenes y adultos en polvo 400 gr (Vainilla  fresa y Chocolate ) </t>
  </si>
  <si>
    <t>50192109-0001</t>
  </si>
  <si>
    <t>Surtido Variados (picaderas)</t>
  </si>
  <si>
    <t>Tempera no toxica y lavable. (colres variados)</t>
  </si>
  <si>
    <t>Conteo al 31-08-2023</t>
  </si>
  <si>
    <t>47121902-0001</t>
  </si>
  <si>
    <t>Escobillon de goma</t>
  </si>
  <si>
    <t>53131608-0013</t>
  </si>
  <si>
    <t>JABONES</t>
  </si>
  <si>
    <t>47131812-0002</t>
  </si>
  <si>
    <t>44101803-0002</t>
  </si>
  <si>
    <t>Calculadora portátil Manual</t>
  </si>
  <si>
    <t>14111537-0001</t>
  </si>
  <si>
    <t>Etiqueta Extraible 3 1/2 x 7" (Label)</t>
  </si>
  <si>
    <t>Grapas Estandar 5000/1</t>
  </si>
  <si>
    <t>14121905-0001</t>
  </si>
  <si>
    <t>Hojas timbradas Tipo Canquiña</t>
  </si>
  <si>
    <t>14121905-0002</t>
  </si>
  <si>
    <t>Hojas timbradas Tipo Carita</t>
  </si>
  <si>
    <t>44111905-0002</t>
  </si>
  <si>
    <t>Murales de corcho 24x36</t>
  </si>
  <si>
    <t>44121634-0002</t>
  </si>
  <si>
    <t>Silicona liquida 250ml</t>
  </si>
  <si>
    <t>Toner HP CF287A Laserjet</t>
  </si>
  <si>
    <t>Toner HP Q7553A  Laserjet</t>
  </si>
  <si>
    <t>total</t>
  </si>
  <si>
    <t>Combo tenedores cuchillos y servilletas</t>
  </si>
  <si>
    <t>FARDO 6/1</t>
  </si>
  <si>
    <t xml:space="preserve">Valor </t>
  </si>
  <si>
    <t xml:space="preserve">( CODIGO INACTIVO NO USAR) Cheltin 120 Ml  </t>
  </si>
  <si>
    <t>(CODIGO INACTIVO NO USAR) Botiquines de Emergencia</t>
  </si>
  <si>
    <t>(CODIGO INACTIVO  NO USAR) DEXTRANO</t>
  </si>
  <si>
    <t>(CODIGO INACTIVO  NO USAR) Eritrominicina 250 mg Suspensión</t>
  </si>
  <si>
    <t>(CODIGO INACTIVO NO USAR) Fixen Suspension</t>
  </si>
  <si>
    <t>(CODIGO INACTIVO NO USAR) Olanzapina 10 MG</t>
  </si>
  <si>
    <t>(CODIGO INACTIVO NO USAR) Sales de rehidratacion oral</t>
  </si>
  <si>
    <t xml:space="preserve">(CODIGO INACTIVO  NO USAR)Flufenazina Decanoato 25mg ampollas </t>
  </si>
  <si>
    <t>(CODIGO INACTIVO  NO USAR)Risperidona Tabletas 2 Mg</t>
  </si>
  <si>
    <t>42271909-0002</t>
  </si>
  <si>
    <t>ACCESORIOS DE VÍAS AÉREAS ARTIFICIALES</t>
  </si>
  <si>
    <t>51142001-0010</t>
  </si>
  <si>
    <t>51141531-0010</t>
  </si>
  <si>
    <t>51102702-0002</t>
  </si>
  <si>
    <t>AGUA DESTILADA</t>
  </si>
  <si>
    <t>42142507-0002</t>
  </si>
  <si>
    <t>51101511-0016</t>
  </si>
  <si>
    <t>42192207-0003</t>
  </si>
  <si>
    <t>CAMILLAS PARA PACIENTES O OACCESORIOS PARA CAMILLAS</t>
  </si>
  <si>
    <t>42271701-0001</t>
  </si>
  <si>
    <t>CILINDROS DE GAS O DISPOSITIVOS RELACIONADOS PARA USO MÉDICO</t>
  </si>
  <si>
    <t>51101522-0002</t>
  </si>
  <si>
    <t>CLARITROMICINA</t>
  </si>
  <si>
    <t>51161637-0003</t>
  </si>
  <si>
    <t xml:space="preserve">CLORHIDRATO DE HIDROXIZINA </t>
  </si>
  <si>
    <t>51161639-0005</t>
  </si>
  <si>
    <t>CLORHIDRATO DE OLOPATADINA</t>
  </si>
  <si>
    <t>51181704-0003</t>
  </si>
  <si>
    <t>DEXAMETASONA</t>
  </si>
  <si>
    <t>51191602-0005</t>
  </si>
  <si>
    <t>51141507-0003</t>
  </si>
  <si>
    <t>51181706-0007</t>
  </si>
  <si>
    <t>HIDROCORTISONA</t>
  </si>
  <si>
    <t>51161606-0001</t>
  </si>
  <si>
    <t>LORATADINA</t>
  </si>
  <si>
    <t>51161606-0004</t>
  </si>
  <si>
    <t xml:space="preserve">LORATADINA </t>
  </si>
  <si>
    <t>51101508-0005</t>
  </si>
  <si>
    <t>SULFONAMIDAS ANTIBIÓTICAS</t>
  </si>
  <si>
    <t>51191905-0014</t>
  </si>
  <si>
    <t>51191905-0044</t>
  </si>
  <si>
    <t xml:space="preserve">SUPLEMENTO VITAMINICO </t>
  </si>
  <si>
    <t>42152609-0001</t>
  </si>
  <si>
    <t>TIJERAS QUIRURJICAS</t>
  </si>
  <si>
    <t>42311505-0002</t>
  </si>
  <si>
    <t>VENDA ELASTICA</t>
  </si>
  <si>
    <t>Conteo 31-08-2023</t>
  </si>
  <si>
    <t>53101501-0060</t>
  </si>
  <si>
    <t>Pantalon kaki unisex para escuela Size 18</t>
  </si>
  <si>
    <t>31231313-0004</t>
  </si>
  <si>
    <t>Adaptador Macho de 1/2</t>
  </si>
  <si>
    <t>45121618-0001</t>
  </si>
  <si>
    <t>Adaptador para camara</t>
  </si>
  <si>
    <t>31161803-0003</t>
  </si>
  <si>
    <t>26111701-0008</t>
  </si>
  <si>
    <t>Baterias para camaras</t>
  </si>
  <si>
    <t>80141611-0008</t>
  </si>
  <si>
    <t>Bolsos de polipropileno (Tela baja)</t>
  </si>
  <si>
    <t>Bombillos led de 12 watts  recargable</t>
  </si>
  <si>
    <t>40141702-0002</t>
  </si>
  <si>
    <t>Boquillas para Fregaderos</t>
  </si>
  <si>
    <t>Breaker riel 2P europeo 20A</t>
  </si>
  <si>
    <t>Breaker riel 2P  europeo 25A</t>
  </si>
  <si>
    <t>Breaker riel 2P  europeo 63A</t>
  </si>
  <si>
    <t>40101806-0001</t>
  </si>
  <si>
    <t>Calentador a gas</t>
  </si>
  <si>
    <t>45121501-0002</t>
  </si>
  <si>
    <t>Camara digital sin espejo</t>
  </si>
  <si>
    <t>45121501-0001</t>
  </si>
  <si>
    <t>Camaras Mirrorless</t>
  </si>
  <si>
    <t>46171501-0002</t>
  </si>
  <si>
    <t>Candado Mediano</t>
  </si>
  <si>
    <t>Cartulinas colores intensos (rojo azul y verde)</t>
  </si>
  <si>
    <t>31201512-0005</t>
  </si>
  <si>
    <t>Cinta adhesiva transparente</t>
  </si>
  <si>
    <t>40142115-0016</t>
  </si>
  <si>
    <t>Codo de 2"</t>
  </si>
  <si>
    <t>40142115-0019</t>
  </si>
  <si>
    <t>Codos de 1/2 PVC</t>
  </si>
  <si>
    <t>40142115-0032</t>
  </si>
  <si>
    <t>Codos de 45 x 2"</t>
  </si>
  <si>
    <t>40142115-0031</t>
  </si>
  <si>
    <t>Codos de 45 x 4"</t>
  </si>
  <si>
    <t>40142115-0018</t>
  </si>
  <si>
    <t>Coplin de 1/2 PVC</t>
  </si>
  <si>
    <t>53121606-0003</t>
  </si>
  <si>
    <t>Estuche de sombra - Colores Varios</t>
  </si>
  <si>
    <t>45121601-0001</t>
  </si>
  <si>
    <t>FLASHES O ILUMINACION PARA CAMARAS</t>
  </si>
  <si>
    <t>Foami de brillo 21.6 x 28cm colores variados</t>
  </si>
  <si>
    <t>14111610-0015</t>
  </si>
  <si>
    <t xml:space="preserve">Foami lisos </t>
  </si>
  <si>
    <t>32101622-0002</t>
  </si>
  <si>
    <t>HUB USB - C</t>
  </si>
  <si>
    <t>11151701-0012</t>
  </si>
  <si>
    <t>Hilo de lana (Colores varios)</t>
  </si>
  <si>
    <t>40141716-0002</t>
  </si>
  <si>
    <t>Junta de cera</t>
  </si>
  <si>
    <t>Lampara mata mosquito  moscas  insectos y luz ultravioleta</t>
  </si>
  <si>
    <t>44121706-0004</t>
  </si>
  <si>
    <t>Lapices de colores de madera</t>
  </si>
  <si>
    <t>44121706-0005</t>
  </si>
  <si>
    <t>Lapiz de cejas y ojos marron</t>
  </si>
  <si>
    <t>44121706-0006</t>
  </si>
  <si>
    <t xml:space="preserve">Lapiz de cejas y ojos negros </t>
  </si>
  <si>
    <t>80141611-0009</t>
  </si>
  <si>
    <t>Libreta rayada en espiral</t>
  </si>
  <si>
    <t>23131507-0001</t>
  </si>
  <si>
    <t>Lija No.8</t>
  </si>
  <si>
    <t>40141702-0019</t>
  </si>
  <si>
    <t>Llaves de bola 1/2"</t>
  </si>
  <si>
    <t>44121716-0008</t>
  </si>
  <si>
    <t>Marcadores gruesos (Azul)</t>
  </si>
  <si>
    <t>44121716-0009</t>
  </si>
  <si>
    <t>Marcadores gruesos (Negro)</t>
  </si>
  <si>
    <t>45121617-0001</t>
  </si>
  <si>
    <t xml:space="preserve">Mochila para camara fotografica </t>
  </si>
  <si>
    <t>31201606-0004</t>
  </si>
  <si>
    <t>PVC Azul de 16oz</t>
  </si>
  <si>
    <t>60121116-0001</t>
  </si>
  <si>
    <t>Papel crespe  colores variados</t>
  </si>
  <si>
    <t>53131502-0005</t>
  </si>
  <si>
    <t>Pasta dental antcaries (Con fluor) 50ML</t>
  </si>
  <si>
    <t>53131502-0004</t>
  </si>
  <si>
    <t>Pasta dental antcaries (Sin fluor) 100ML</t>
  </si>
  <si>
    <t>44111809-0004</t>
  </si>
  <si>
    <t>Pincel plano  diferentes tamaños  No. 12</t>
  </si>
  <si>
    <t>Pincel plano diferentes tamaños No. 8</t>
  </si>
  <si>
    <t>30161717-0001</t>
  </si>
  <si>
    <t>Pistola para barra de silicon de 11 mm  120V-60Hz-40W</t>
  </si>
  <si>
    <t>50111511-0001</t>
  </si>
  <si>
    <t>14111530-0006</t>
  </si>
  <si>
    <t xml:space="preserve">Post-it naranja </t>
  </si>
  <si>
    <t>14111530-0004</t>
  </si>
  <si>
    <t>Post-it rosado</t>
  </si>
  <si>
    <t>14111530-0005</t>
  </si>
  <si>
    <t>Post-it verde</t>
  </si>
  <si>
    <t>40102005-0001</t>
  </si>
  <si>
    <t>Quemadores industruales P50</t>
  </si>
  <si>
    <t>40141716-0005</t>
  </si>
  <si>
    <t>Sifones de 2"</t>
  </si>
  <si>
    <t>40141716-0001</t>
  </si>
  <si>
    <t>Sifónes</t>
  </si>
  <si>
    <t>12352310-0001</t>
  </si>
  <si>
    <t xml:space="preserve">Silicone </t>
  </si>
  <si>
    <t>30101615-0001</t>
  </si>
  <si>
    <t>Tarugos azul</t>
  </si>
  <si>
    <t>60121203-0001</t>
  </si>
  <si>
    <t>31211803-0001</t>
  </si>
  <si>
    <t>Thinner</t>
  </si>
  <si>
    <t>Aire acondicionado 12 000 BTU Inverter</t>
  </si>
  <si>
    <t>Aire acondicionado tipo cassette inverter de 36 000 BTU</t>
  </si>
  <si>
    <t>26111702-0001</t>
  </si>
  <si>
    <t>Baterias para camara</t>
  </si>
  <si>
    <t>56101515-0005</t>
  </si>
  <si>
    <t>Cama twin de hierro 39" x 75"</t>
  </si>
  <si>
    <t>56101515-0006</t>
  </si>
  <si>
    <t>Camarote twin de hierro 100cm x 200cm</t>
  </si>
  <si>
    <t>26111702-0002</t>
  </si>
  <si>
    <t>Cargador portatil</t>
  </si>
  <si>
    <t>56101508-0011</t>
  </si>
  <si>
    <t>Colchon para cama twin 74 3/8" x 38 1/4 x 7 1/8 de grosor</t>
  </si>
  <si>
    <t>45121602-0002</t>
  </si>
  <si>
    <t>Jaula tipo magierig</t>
  </si>
  <si>
    <t>PAQUETE 7/1</t>
  </si>
  <si>
    <t>45121603-0002</t>
  </si>
  <si>
    <t>LENTES PARA CAMARAS</t>
  </si>
  <si>
    <t>45121603-0006</t>
  </si>
  <si>
    <t>Lente 70 - 200MM</t>
  </si>
  <si>
    <t>32101622-0001</t>
  </si>
  <si>
    <t>Memorias SD</t>
  </si>
  <si>
    <t>25171901-0013</t>
  </si>
  <si>
    <t>Neumatico #205/R15</t>
  </si>
  <si>
    <t>25171901-0011</t>
  </si>
  <si>
    <t>Neumatico #245/60/18</t>
  </si>
  <si>
    <t>25171901-0010</t>
  </si>
  <si>
    <t>Neumatico #265/60/18</t>
  </si>
  <si>
    <t>25171901-0016</t>
  </si>
  <si>
    <t>Neumatico #285/65/17</t>
  </si>
  <si>
    <t>25171901-0017</t>
  </si>
  <si>
    <t>Neumatico #700/R16 (con tubo incluido)</t>
  </si>
  <si>
    <t>45121602-0003</t>
  </si>
  <si>
    <t>Tripode para camara de video</t>
  </si>
  <si>
    <t>SEPTIEMBRE 2023</t>
  </si>
  <si>
    <t>Septiembre 2023</t>
  </si>
  <si>
    <t>Conteo 31/08/2023</t>
  </si>
  <si>
    <t>50221101-0010</t>
  </si>
  <si>
    <t>Arroz selecto Grado A</t>
  </si>
  <si>
    <t>50201706-0003</t>
  </si>
  <si>
    <t>Cafe molido de 1lb</t>
  </si>
  <si>
    <t xml:space="preserve">Compotas para bebes de Frutas diferentes ( postre de frutas  manzanas etc) 4 onz   </t>
  </si>
  <si>
    <t xml:space="preserve">Gelatina de diferentes sabores (Fresa  uva  frambuesa piña) de 155 gr </t>
  </si>
  <si>
    <t>50101542-0002</t>
  </si>
  <si>
    <t>Harina de trigo paquete de 5 libras</t>
  </si>
  <si>
    <t>50112001-0004</t>
  </si>
  <si>
    <t xml:space="preserve">Salchicha en lata de 5 onzas </t>
  </si>
  <si>
    <t>Conteo al 30-09-2023</t>
  </si>
  <si>
    <t>31201505-0001</t>
  </si>
  <si>
    <t>Cinta Adhesiva Doble Cara 1" * 60</t>
  </si>
  <si>
    <t>CAJA  12/1</t>
  </si>
  <si>
    <t>14111511-0001</t>
  </si>
  <si>
    <t>Cuadernos sin Lineas para dibujo</t>
  </si>
  <si>
    <t>44103103-0077</t>
  </si>
  <si>
    <t>TONER PARA IMPRESORA</t>
  </si>
  <si>
    <t>Toner HP CE400A Laserjet 500  M551 DN</t>
  </si>
  <si>
    <t>FARDOS 24/1</t>
  </si>
  <si>
    <t>51101701-0002</t>
  </si>
  <si>
    <t>ALBENDAZOL</t>
  </si>
  <si>
    <t>51101572-0001</t>
  </si>
  <si>
    <t>51241205-0006</t>
  </si>
  <si>
    <t>51142104-0014</t>
  </si>
  <si>
    <t>51171820-0005</t>
  </si>
  <si>
    <t>DIMENHIDRINATO</t>
  </si>
  <si>
    <t>51131503-0013</t>
  </si>
  <si>
    <t>51191905-0045</t>
  </si>
  <si>
    <t>51101617-0003</t>
  </si>
  <si>
    <t>TINIDAZOL</t>
  </si>
  <si>
    <t>26121538-0024</t>
  </si>
  <si>
    <t>Alambre estandar negro #2</t>
  </si>
  <si>
    <t>26121538-0022</t>
  </si>
  <si>
    <t>Alambres de goma</t>
  </si>
  <si>
    <t>24112205-0002</t>
  </si>
  <si>
    <t>Botella Acrílica con logo Conani (Chupi)</t>
  </si>
  <si>
    <t>80141611-0004</t>
  </si>
  <si>
    <t>Camisetas Bordada con logo de conani</t>
  </si>
  <si>
    <t>24101504-0001</t>
  </si>
  <si>
    <t xml:space="preserve">Carritos de carga </t>
  </si>
  <si>
    <t>14111511-0006</t>
  </si>
  <si>
    <t>Cuadernos de rayas</t>
  </si>
  <si>
    <t>11151701-0009</t>
  </si>
  <si>
    <t>Hilo de lana amarillo</t>
  </si>
  <si>
    <t>11151701-0001</t>
  </si>
  <si>
    <t>Hilo de lana blanco</t>
  </si>
  <si>
    <t>82121504-0001</t>
  </si>
  <si>
    <t>Impresion de certificados</t>
  </si>
  <si>
    <t>60121116-0002</t>
  </si>
  <si>
    <t>Papel crepe (Colores varios)</t>
  </si>
  <si>
    <t>Pincel plano diferentes tamaños  No. 8</t>
  </si>
  <si>
    <t>40101701-0020</t>
  </si>
  <si>
    <t xml:space="preserve"> Aire acondicionado 24000 BTU</t>
  </si>
  <si>
    <t>52161527-0001</t>
  </si>
  <si>
    <t>ALTAVOCES ACTIVOS ¨SUBWOOFER¨</t>
  </si>
  <si>
    <t>40101701-0009</t>
  </si>
  <si>
    <t>Aire acondicionado 18 000 BTU Inverter</t>
  </si>
  <si>
    <t>52141501-0006</t>
  </si>
  <si>
    <t>Bebedero con 3 salidas.</t>
  </si>
  <si>
    <t>25171901-0012</t>
  </si>
  <si>
    <t>Neumatico #265/70/17</t>
  </si>
  <si>
    <t>24101505-0001</t>
  </si>
  <si>
    <t>Pallet Jack</t>
  </si>
  <si>
    <t>43191501-0006</t>
  </si>
  <si>
    <t>TELEFONOS MOVILES</t>
  </si>
  <si>
    <t>43191501-0007</t>
  </si>
  <si>
    <t>CONTEO AL 30/09/2023</t>
  </si>
  <si>
    <t>CONTEO AL 31/08/2023</t>
  </si>
  <si>
    <t>PAQUETE 15/1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</si>
</sst>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5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1" xfId="0" applyNumberFormat="1" applyBorder="1"/>
    <xf numFmtId="164" fontId="6" fillId="0" borderId="1" xfId="0" applyNumberFormat="1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64" fontId="0" fillId="3" borderId="0" xfId="0" applyNumberFormat="1" applyFill="1"/>
    <xf numFmtId="0" fontId="0" fillId="0" borderId="0" xfId="0" applyAlignment="1"/>
    <xf numFmtId="0" fontId="7" fillId="0" borderId="0" xfId="0" applyFont="1" applyFill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2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7</xdr:row>
      <xdr:rowOff>28575</xdr:rowOff>
    </xdr:from>
    <xdr:to>
      <xdr:col>2</xdr:col>
      <xdr:colOff>485251</xdr:colOff>
      <xdr:row>13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1362075"/>
          <a:ext cx="1380600" cy="1123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6</xdr:row>
      <xdr:rowOff>180975</xdr:rowOff>
    </xdr:from>
    <xdr:to>
      <xdr:col>2</xdr:col>
      <xdr:colOff>508351</xdr:colOff>
      <xdr:row>13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1" y="1323975"/>
          <a:ext cx="1556100" cy="12668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752476</xdr:colOff>
      <xdr:row>0</xdr:row>
      <xdr:rowOff>38100</xdr:rowOff>
    </xdr:from>
    <xdr:to>
      <xdr:col>1</xdr:col>
      <xdr:colOff>1419226</xdr:colOff>
      <xdr:row>6</xdr:row>
      <xdr:rowOff>182318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6" y="38100"/>
          <a:ext cx="1581150" cy="12872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681450</xdr:colOff>
      <xdr:row>6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0"/>
          <a:ext cx="1529175" cy="11906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27880</xdr:rowOff>
    </xdr:from>
    <xdr:to>
      <xdr:col>1</xdr:col>
      <xdr:colOff>666751</xdr:colOff>
      <xdr:row>6</xdr:row>
      <xdr:rowOff>132291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27880"/>
          <a:ext cx="1600200" cy="124741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390525</xdr:colOff>
      <xdr:row>6</xdr:row>
      <xdr:rowOff>34314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76200"/>
          <a:ext cx="1266825" cy="110111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57151</xdr:rowOff>
    </xdr:from>
    <xdr:to>
      <xdr:col>1</xdr:col>
      <xdr:colOff>971550</xdr:colOff>
      <xdr:row>6</xdr:row>
      <xdr:rowOff>154843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1" y="57151"/>
          <a:ext cx="1523999" cy="124069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57150</xdr:rowOff>
    </xdr:from>
    <xdr:to>
      <xdr:col>1</xdr:col>
      <xdr:colOff>838201</xdr:colOff>
      <xdr:row>6</xdr:row>
      <xdr:rowOff>154842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57150"/>
          <a:ext cx="1524000" cy="124069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47625</xdr:rowOff>
    </xdr:from>
    <xdr:to>
      <xdr:col>1</xdr:col>
      <xdr:colOff>876300</xdr:colOff>
      <xdr:row>6</xdr:row>
      <xdr:rowOff>137562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47625"/>
          <a:ext cx="1514474" cy="123293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571500</xdr:colOff>
      <xdr:row>6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66675"/>
          <a:ext cx="1485900" cy="12096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7</xdr:row>
      <xdr:rowOff>47625</xdr:rowOff>
    </xdr:from>
    <xdr:to>
      <xdr:col>2</xdr:col>
      <xdr:colOff>590550</xdr:colOff>
      <xdr:row>14</xdr:row>
      <xdr:rowOff>9098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381125"/>
          <a:ext cx="1590675" cy="1294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133350</xdr:rowOff>
    </xdr:from>
    <xdr:to>
      <xdr:col>2</xdr:col>
      <xdr:colOff>228076</xdr:colOff>
      <xdr:row>6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6" y="133350"/>
          <a:ext cx="1437750" cy="11239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0</xdr:row>
      <xdr:rowOff>104774</xdr:rowOff>
    </xdr:from>
    <xdr:to>
      <xdr:col>1</xdr:col>
      <xdr:colOff>1238250</xdr:colOff>
      <xdr:row>7</xdr:row>
      <xdr:rowOff>4211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6" y="104774"/>
          <a:ext cx="1514474" cy="123293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114300</xdr:rowOff>
    </xdr:from>
    <xdr:to>
      <xdr:col>1</xdr:col>
      <xdr:colOff>876300</xdr:colOff>
      <xdr:row>6</xdr:row>
      <xdr:rowOff>95677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14300"/>
          <a:ext cx="1381125" cy="112437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466726</xdr:colOff>
      <xdr:row>0</xdr:row>
      <xdr:rowOff>38100</xdr:rowOff>
    </xdr:from>
    <xdr:to>
      <xdr:col>1</xdr:col>
      <xdr:colOff>1076326</xdr:colOff>
      <xdr:row>6</xdr:row>
      <xdr:rowOff>135792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6" y="38100"/>
          <a:ext cx="1524000" cy="124069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581025</xdr:colOff>
      <xdr:row>6</xdr:row>
      <xdr:rowOff>111186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4300"/>
          <a:ext cx="1466850" cy="113988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171450</xdr:rowOff>
    </xdr:from>
    <xdr:to>
      <xdr:col>1</xdr:col>
      <xdr:colOff>667051</xdr:colOff>
      <xdr:row>6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71450"/>
          <a:ext cx="1333800" cy="10858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142875</xdr:rowOff>
    </xdr:from>
    <xdr:to>
      <xdr:col>1</xdr:col>
      <xdr:colOff>762000</xdr:colOff>
      <xdr:row>6</xdr:row>
      <xdr:rowOff>155270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42875"/>
          <a:ext cx="1476375" cy="115539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161745</xdr:rowOff>
    </xdr:from>
    <xdr:to>
      <xdr:col>1</xdr:col>
      <xdr:colOff>402566</xdr:colOff>
      <xdr:row>6</xdr:row>
      <xdr:rowOff>156100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406" y="161745"/>
          <a:ext cx="1383821" cy="1126572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1120</xdr:rowOff>
    </xdr:from>
    <xdr:to>
      <xdr:col>1</xdr:col>
      <xdr:colOff>380043</xdr:colOff>
      <xdr:row>6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2120"/>
          <a:ext cx="1303968" cy="922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800925</xdr:colOff>
      <xdr:row>6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1562925" cy="117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168275</xdr:rowOff>
    </xdr:from>
    <xdr:to>
      <xdr:col>1</xdr:col>
      <xdr:colOff>438150</xdr:colOff>
      <xdr:row>6</xdr:row>
      <xdr:rowOff>23725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168275"/>
          <a:ext cx="1508124" cy="998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47625</xdr:rowOff>
    </xdr:from>
    <xdr:to>
      <xdr:col>2</xdr:col>
      <xdr:colOff>85725</xdr:colOff>
      <xdr:row>6</xdr:row>
      <xdr:rowOff>122054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1" y="47625"/>
          <a:ext cx="1495424" cy="1217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305992</xdr:colOff>
      <xdr:row>0</xdr:row>
      <xdr:rowOff>77787</xdr:rowOff>
    </xdr:from>
    <xdr:to>
      <xdr:col>1</xdr:col>
      <xdr:colOff>732631</xdr:colOff>
      <xdr:row>6</xdr:row>
      <xdr:rowOff>150228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992" y="77787"/>
          <a:ext cx="1550589" cy="12154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133350</xdr:rowOff>
    </xdr:from>
    <xdr:to>
      <xdr:col>1</xdr:col>
      <xdr:colOff>1228725</xdr:colOff>
      <xdr:row>7</xdr:row>
      <xdr:rowOff>110331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33350"/>
          <a:ext cx="1609725" cy="1310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123825</xdr:rowOff>
    </xdr:from>
    <xdr:to>
      <xdr:col>2</xdr:col>
      <xdr:colOff>180975</xdr:colOff>
      <xdr:row>6</xdr:row>
      <xdr:rowOff>89694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23825"/>
          <a:ext cx="1362075" cy="11088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1</xdr:col>
      <xdr:colOff>504825</xdr:colOff>
      <xdr:row>6</xdr:row>
      <xdr:rowOff>159910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09550"/>
          <a:ext cx="1466850" cy="10933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B8:G247" totalsRowCount="1">
  <autoFilter ref="B8:G246"/>
  <tableColumns count="6">
    <tableColumn id="1" name="Artículo"/>
    <tableColumn id="2" name="Descripción"/>
    <tableColumn id="4" name="Conteo 31/07/2023"/>
    <tableColumn id="10" name="Unidad de medida"/>
    <tableColumn id="5" name="Valor"/>
    <tableColumn id="6" name="Total" totalsRowFunction="sum" totalsRowDxfId="2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a3" displayName="Tabla3" ref="A8:F308" totalsRowShown="0">
  <autoFilter ref="A8:F308"/>
  <tableColumns count="6">
    <tableColumn id="1" name="Artículo"/>
    <tableColumn id="2" name="Descripción"/>
    <tableColumn id="4" name="Conteo al 31/08/2023"/>
    <tableColumn id="10" name="Unidad de Medida"/>
    <tableColumn id="5" name="Valor"/>
    <tableColumn id="6" name="Columna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a112" displayName="Tabla112" ref="A8:F92" totalsRowCount="1">
  <autoFilter ref="A8:F91"/>
  <tableColumns count="6">
    <tableColumn id="1" name="Artículo"/>
    <tableColumn id="2" name="Descripción"/>
    <tableColumn id="4" name="Conteo al 31-08-2023"/>
    <tableColumn id="5" name="Unidad de Medida"/>
    <tableColumn id="6" name="Valor"/>
    <tableColumn id="7" name="Total" totalsRowFunction="sum" totalsRowDxfId="1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a113" displayName="Tabla113" ref="B8:F252" totalsRowCount="1">
  <autoFilter ref="B8:F251"/>
  <tableColumns count="5">
    <tableColumn id="1" name="Descripción"/>
    <tableColumn id="3" name="Conteo al 31-08-2023"/>
    <tableColumn id="8" name="Unidad de Medida"/>
    <tableColumn id="4" name="Valor"/>
    <tableColumn id="5" name="Total" totalsRowFunction="sum" totalsRowDxfId="1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a214" displayName="Tabla214" ref="A8:A251" totalsRowShown="0">
  <autoFilter ref="A8:A251"/>
  <tableColumns count="1">
    <tableColumn id="1" name="Artículo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la115" displayName="Tabla115" ref="A8:F40" totalsRowCount="1">
  <autoFilter ref="A8:F39"/>
  <tableColumns count="6">
    <tableColumn id="1" name="Artículo"/>
    <tableColumn id="2" name="Descripción"/>
    <tableColumn id="4" name="Conteo al 31-08-2023"/>
    <tableColumn id="9" name="Unidad de Medida"/>
    <tableColumn id="5" name="valor"/>
    <tableColumn id="6" name="total" totalsRowFunction="sum" totalsRowDxfId="1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la116" displayName="Tabla116" ref="A8:F314" totalsRowCount="1">
  <autoFilter ref="A8:F313"/>
  <tableColumns count="6">
    <tableColumn id="1" name="Artículo"/>
    <tableColumn id="2" name="Descripción"/>
    <tableColumn id="4" name="Conteo al 31-08-2023"/>
    <tableColumn id="8" name="Unidad de Medida"/>
    <tableColumn id="5" name="Valor "/>
    <tableColumn id="6" name="Total" totalsRowFunction="sum" totalsRowDxfId="1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la117" displayName="Tabla117" ref="B8:G270" totalsRowCount="1">
  <autoFilter ref="B8:G269"/>
  <tableColumns count="6">
    <tableColumn id="1" name="Artículo"/>
    <tableColumn id="2" name="Descripción"/>
    <tableColumn id="3" name="Conteo 31-08-2023"/>
    <tableColumn id="4" name="Unidad de Medida"/>
    <tableColumn id="5" name="Valor"/>
    <tableColumn id="6" name="Total" totalsRowFunction="sum" totalsRowDxfId="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la118" displayName="Tabla118" ref="A8:F827" totalsRowCount="1">
  <autoFilter ref="A8:F826"/>
  <tableColumns count="6">
    <tableColumn id="1" name="Artículo"/>
    <tableColumn id="2" name="Descripción"/>
    <tableColumn id="5" name="Conteo al 31-08-2023"/>
    <tableColumn id="10" name="Unidad de Medida"/>
    <tableColumn id="6" name="Valor"/>
    <tableColumn id="7" name="Total" totalsRowFunction="sum" totalsRowDxfId="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la219" displayName="Tabla219" ref="A8:F137" totalsRowCount="1">
  <autoFilter ref="A8:F136"/>
  <tableColumns count="6">
    <tableColumn id="1" name="Artículo"/>
    <tableColumn id="2" name="Descripción"/>
    <tableColumn id="3" name="Conteo al 31-08-2023"/>
    <tableColumn id="4" name="Unidad de Medida"/>
    <tableColumn id="5" name="valor"/>
    <tableColumn id="6" name="total" totalsRowFunction="sum" totalsRowDxfId="7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la120" displayName="Tabla120" ref="A9:F254" totalsRowCount="1">
  <autoFilter ref="A9:F253"/>
  <tableColumns count="6">
    <tableColumn id="1" name="Artículo"/>
    <tableColumn id="2" name="Descripción"/>
    <tableColumn id="4" name="Conteo 31/08/2023"/>
    <tableColumn id="10" name="Unidad de medida"/>
    <tableColumn id="5" name="Valor"/>
    <tableColumn id="6" name="Total" totalsRowFunction="sum" totalsRow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1" displayName="Tabla1" ref="A8:F100" totalsRowCount="1">
  <autoFilter ref="A8:F99"/>
  <tableColumns count="6">
    <tableColumn id="1" name="Artículo"/>
    <tableColumn id="2" name="Descripción"/>
    <tableColumn id="3" name="Conteo al 31-07-2023"/>
    <tableColumn id="4" name="Unidad de Medida"/>
    <tableColumn id="5" name="Valor"/>
    <tableColumn id="6" name="Total" totalsRowFunction="sum" totalsRowDxfId="22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la121" displayName="Tabla121" ref="B8:G90" totalsRowCount="1">
  <autoFilter ref="B8:G89"/>
  <tableColumns count="6">
    <tableColumn id="1" name="Artículo"/>
    <tableColumn id="2" name="Descripción"/>
    <tableColumn id="4" name="Conteo al 30-09-2023"/>
    <tableColumn id="5" name="Unidad de Medida"/>
    <tableColumn id="6" name="Valor"/>
    <tableColumn id="7" name="Total" totalsRowFunction="sum" totalsRowDxfId="5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la122" displayName="Tabla122" ref="A8:F252" totalsRowCount="1">
  <autoFilter ref="A8:F251"/>
  <tableColumns count="6">
    <tableColumn id="1" name="Artículo"/>
    <tableColumn id="2" name="Descripción"/>
    <tableColumn id="4" name="Conteo al 30-09-2023"/>
    <tableColumn id="9" name="Unidad de Medida"/>
    <tableColumn id="5" name="Valor"/>
    <tableColumn id="6" name="Total" totalsRowFunction="sum" totalsRowDxfId="4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Tabla123" displayName="Tabla123" ref="A8:F37" totalsRowCount="1">
  <autoFilter ref="A8:F36"/>
  <tableColumns count="6">
    <tableColumn id="1" name="Artículo"/>
    <tableColumn id="2" name="Descripción"/>
    <tableColumn id="4" name="Conteo al 30-09-2023"/>
    <tableColumn id="5" name="Unidad de Medida"/>
    <tableColumn id="6" name="Valor"/>
    <tableColumn id="7" name="Total" totalsRowFunction="sum" totalsRowDxfId="3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3" name="Tabla124" displayName="Tabla124" ref="A8:F205" totalsRowCount="1">
  <autoFilter ref="A8:F204"/>
  <tableColumns count="6">
    <tableColumn id="1" name="Artículo"/>
    <tableColumn id="2" name="Descripción"/>
    <tableColumn id="3" name="Conteo al 30-09-2023"/>
    <tableColumn id="4" name="Unidad de Medida"/>
    <tableColumn id="5" name="Valor"/>
    <tableColumn id="6" name="Total" totalsRowFunction="sum" totalsRowDxfId="2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4" name="Tabla125" displayName="Tabla125" ref="B8:G267" totalsRowCount="1">
  <autoFilter ref="B8:G266"/>
  <tableColumns count="6">
    <tableColumn id="1" name="Artículo"/>
    <tableColumn id="2" name="Descripción"/>
    <tableColumn id="3" name="Conteo al 30-09-2023"/>
    <tableColumn id="4" name="Unidad de Medida"/>
    <tableColumn id="5" name="Valor"/>
    <tableColumn id="6" name="Total" totalsRowFunction="sum" totalsRowDxfId="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5" name="Tabla126" displayName="Tabla126" ref="A8:F798" totalsRowShown="0">
  <autoFilter ref="A8:F798"/>
  <tableColumns count="6">
    <tableColumn id="1" name="Artículo"/>
    <tableColumn id="2" name="Descripción"/>
    <tableColumn id="5" name="Conteo 31-08-2023"/>
    <tableColumn id="8" name="Unidad de medida"/>
    <tableColumn id="6" name="Valor"/>
    <tableColumn id="7" name="Total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6" name="Tabla127" displayName="Tabla127" ref="A8:F128" totalsRowCount="1">
  <autoFilter ref="A8:F127"/>
  <tableColumns count="6">
    <tableColumn id="1" name="Artículo"/>
    <tableColumn id="2" name="Descripción"/>
    <tableColumn id="4" name="Conteo al 30-09-2023"/>
    <tableColumn id="9" name="Unidad de Medida"/>
    <tableColumn id="5" name="Valor "/>
    <tableColumn id="6" name="Total" totalsRowFunction="sum" totalsRow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14" displayName="Tabla14" ref="A8:F248" totalsRowCount="1">
  <autoFilter ref="A8:F247"/>
  <tableColumns count="6">
    <tableColumn id="1" name="Artículo"/>
    <tableColumn id="2" name="Descripción"/>
    <tableColumn id="4" name="Conteo Al 31-07-2023"/>
    <tableColumn id="9" name="Unidad de Medida"/>
    <tableColumn id="5" name="Valor"/>
    <tableColumn id="6" name="Total" totalsRowFunction="sum" totalsRow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5" displayName="Tabla15" ref="C8:G42" totalsRowCount="1">
  <autoFilter ref="C8:G41"/>
  <tableColumns count="5">
    <tableColumn id="1" name="Descripción"/>
    <tableColumn id="3" name="Conteo al 31-07-2023"/>
    <tableColumn id="8" name="Unidad de Medida" dataDxfId="20" totalsRowDxfId="19"/>
    <tableColumn id="4" name="valor"/>
    <tableColumn id="5" name="Total" totalsRowFunction="sum" totalsRow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26" displayName="Tabla26" ref="B8:B41" totalsRowShown="0">
  <autoFilter ref="B8:B41"/>
  <tableColumns count="1">
    <tableColumn id="1" name="Artícul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a17" displayName="Tabla17" ref="A8:F309" totalsRowCount="1">
  <autoFilter ref="A8:F308"/>
  <tableColumns count="6">
    <tableColumn id="1" name="Artículo"/>
    <tableColumn id="2" name="Descripción"/>
    <tableColumn id="4" name="Conteo 31-07-2023"/>
    <tableColumn id="9" name="Unidad de Medida"/>
    <tableColumn id="5" name="Valor"/>
    <tableColumn id="6" name="Total" totalsRowFunction="sum" totalsRowDxfId="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a18" displayName="Tabla18" ref="A9:F287" totalsRowCount="1">
  <autoFilter ref="A9:F286"/>
  <tableColumns count="6">
    <tableColumn id="1" name="Artículo"/>
    <tableColumn id="2" name="Descripción"/>
    <tableColumn id="4" name="Conteo 31-07-2023"/>
    <tableColumn id="10" name="Unidad de medida"/>
    <tableColumn id="5" name="Valor"/>
    <tableColumn id="6" name="Total" totalsRowFunction="sum" totalsRowDxfId="1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a19" displayName="Tabla19" ref="B8:G794" totalsRowCount="1">
  <autoFilter ref="B8:G793"/>
  <tableColumns count="6">
    <tableColumn id="1" name="Artículo"/>
    <tableColumn id="2" name="Descripción"/>
    <tableColumn id="5" name="Conteo al 31-07-2023"/>
    <tableColumn id="10" name="Conteo al 31-07-2024"/>
    <tableColumn id="6" name="Valor"/>
    <tableColumn id="7" name="Total" totalsRowFunction="sum" totalsRowDxfId="1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a110" displayName="Tabla110" ref="A8:F129" totalsRowCount="1">
  <autoFilter ref="A8:F128"/>
  <tableColumns count="6">
    <tableColumn id="1" name="Artículo"/>
    <tableColumn id="2" name="Descripción"/>
    <tableColumn id="3" name="Conteo al 31-07-2023"/>
    <tableColumn id="4" name="Unidad de Medida"/>
    <tableColumn id="5" name="Valor"/>
    <tableColumn id="6" name="Total" totalsRowFunction="sum" totalsRowDxfId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5"/>
  <sheetViews>
    <sheetView tabSelected="1" view="pageLayout" topLeftCell="A4" zoomScaleNormal="100" workbookViewId="0">
      <selection activeCell="D18" sqref="D18"/>
    </sheetView>
  </sheetViews>
  <sheetFormatPr baseColWidth="10" defaultRowHeight="15" x14ac:dyDescent="0.25"/>
  <cols>
    <col min="2" max="2" width="6.28515625" bestFit="1" customWidth="1"/>
    <col min="3" max="3" width="36.85546875" bestFit="1" customWidth="1"/>
    <col min="4" max="4" width="15.85546875" customWidth="1"/>
  </cols>
  <sheetData>
    <row r="6" spans="2:4" x14ac:dyDescent="0.25">
      <c r="B6" s="23" t="s">
        <v>0</v>
      </c>
      <c r="C6" s="24"/>
      <c r="D6" s="24"/>
    </row>
    <row r="7" spans="2:4" x14ac:dyDescent="0.25">
      <c r="B7" s="1"/>
      <c r="C7" s="2" t="s">
        <v>1</v>
      </c>
      <c r="D7" s="1"/>
    </row>
    <row r="8" spans="2:4" x14ac:dyDescent="0.25">
      <c r="B8" s="25" t="s">
        <v>2</v>
      </c>
      <c r="C8" s="25"/>
      <c r="D8" s="25"/>
    </row>
    <row r="9" spans="2:4" x14ac:dyDescent="0.25">
      <c r="B9" s="26" t="s">
        <v>3</v>
      </c>
      <c r="C9" s="26"/>
      <c r="D9" s="26"/>
    </row>
    <row r="10" spans="2:4" x14ac:dyDescent="0.25">
      <c r="B10" s="3"/>
      <c r="C10" s="3"/>
    </row>
    <row r="11" spans="2:4" x14ac:dyDescent="0.25">
      <c r="B11" s="22" t="s">
        <v>4</v>
      </c>
      <c r="C11" s="22"/>
      <c r="D11" s="22"/>
    </row>
    <row r="12" spans="2:4" x14ac:dyDescent="0.25">
      <c r="B12" s="27" t="s">
        <v>16</v>
      </c>
      <c r="C12" s="27"/>
      <c r="D12" s="27"/>
    </row>
    <row r="13" spans="2:4" x14ac:dyDescent="0.25">
      <c r="B13" s="22" t="s">
        <v>17</v>
      </c>
      <c r="C13" s="22"/>
      <c r="D13" s="22"/>
    </row>
    <row r="16" spans="2:4" ht="18.75" x14ac:dyDescent="0.3">
      <c r="B16" s="4" t="s">
        <v>5</v>
      </c>
      <c r="C16" s="4" t="s">
        <v>6</v>
      </c>
      <c r="D16" s="4" t="s">
        <v>7</v>
      </c>
    </row>
    <row r="17" spans="2:4" x14ac:dyDescent="0.25">
      <c r="B17" s="5">
        <v>1</v>
      </c>
      <c r="C17" s="6" t="s">
        <v>8</v>
      </c>
      <c r="D17" s="7">
        <f>Tabla2[[#Totals],[Total]]</f>
        <v>25476854.840500012</v>
      </c>
    </row>
    <row r="18" spans="2:4" x14ac:dyDescent="0.25">
      <c r="B18" s="5">
        <v>2</v>
      </c>
      <c r="C18" s="6" t="s">
        <v>9</v>
      </c>
      <c r="D18" s="8">
        <f>Tabla1[[#Totals],[Total]]</f>
        <v>5946714.6099999985</v>
      </c>
    </row>
    <row r="19" spans="2:4" x14ac:dyDescent="0.25">
      <c r="B19" s="5">
        <v>3</v>
      </c>
      <c r="C19" s="6" t="s">
        <v>10</v>
      </c>
      <c r="D19" s="9">
        <f>Tabla14[[#Totals],[Total]]</f>
        <v>12629011.719999997</v>
      </c>
    </row>
    <row r="20" spans="2:4" x14ac:dyDescent="0.25">
      <c r="B20" s="5">
        <v>4</v>
      </c>
      <c r="C20" s="6" t="s">
        <v>11</v>
      </c>
      <c r="D20" s="10">
        <f>Tabla15[[#Totals],[Total]]</f>
        <v>3437247.3</v>
      </c>
    </row>
    <row r="21" spans="2:4" x14ac:dyDescent="0.25">
      <c r="B21" s="5">
        <v>5</v>
      </c>
      <c r="C21" s="6" t="s">
        <v>12</v>
      </c>
      <c r="D21" s="10">
        <f>Tabla17[[#Totals],[Total]]</f>
        <v>30600723.86999999</v>
      </c>
    </row>
    <row r="22" spans="2:4" x14ac:dyDescent="0.25">
      <c r="B22" s="5">
        <v>6</v>
      </c>
      <c r="C22" s="6" t="s">
        <v>13</v>
      </c>
      <c r="D22" s="11">
        <f>Tabla18[[#Totals],[Total]]</f>
        <v>10749634.060000001</v>
      </c>
    </row>
    <row r="23" spans="2:4" x14ac:dyDescent="0.25">
      <c r="B23" s="5">
        <v>7</v>
      </c>
      <c r="C23" s="6" t="s">
        <v>14</v>
      </c>
      <c r="D23" s="10">
        <f>Tabla19[[#Totals],[Total]]</f>
        <v>22317922.17000002</v>
      </c>
    </row>
    <row r="24" spans="2:4" x14ac:dyDescent="0.25">
      <c r="B24" s="5">
        <v>8</v>
      </c>
      <c r="C24" s="6" t="s">
        <v>15</v>
      </c>
      <c r="D24" s="10">
        <f>Tabla110[[#Totals],[Total]]</f>
        <v>17021690.979999997</v>
      </c>
    </row>
    <row r="25" spans="2:4" x14ac:dyDescent="0.25">
      <c r="D25" s="16">
        <f>SUM(D17:D24)</f>
        <v>128179799.55050001</v>
      </c>
    </row>
  </sheetData>
  <mergeCells count="6">
    <mergeCell ref="B13:D13"/>
    <mergeCell ref="B6:D6"/>
    <mergeCell ref="B8:D8"/>
    <mergeCell ref="B9:D9"/>
    <mergeCell ref="B11:D11"/>
    <mergeCell ref="B12:D12"/>
  </mergeCells>
  <pageMargins left="0.7" right="0.7" top="0.75" bottom="0.75" header="0.3" footer="0.3"/>
  <pageSetup orientation="portrait" horizontalDpi="4294967295" verticalDpi="4294967295" r:id="rId1"/>
  <headerFooter>
    <oddFooter>&amp;CCREADO EL 12/10/2023 10:15AM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5"/>
  <sheetViews>
    <sheetView view="pageLayout" zoomScaleNormal="100" workbookViewId="0">
      <selection activeCell="B5" sqref="B5"/>
    </sheetView>
  </sheetViews>
  <sheetFormatPr baseColWidth="10" defaultRowHeight="15" x14ac:dyDescent="0.25"/>
  <cols>
    <col min="2" max="2" width="6.28515625" bestFit="1" customWidth="1"/>
    <col min="3" max="3" width="36.85546875" bestFit="1" customWidth="1"/>
    <col min="4" max="4" width="17" customWidth="1"/>
  </cols>
  <sheetData>
    <row r="6" spans="2:4" x14ac:dyDescent="0.25">
      <c r="B6" s="23" t="s">
        <v>0</v>
      </c>
      <c r="C6" s="24"/>
      <c r="D6" s="24"/>
    </row>
    <row r="7" spans="2:4" x14ac:dyDescent="0.25">
      <c r="B7" s="1"/>
      <c r="C7" s="2" t="s">
        <v>1</v>
      </c>
      <c r="D7" s="1"/>
    </row>
    <row r="8" spans="2:4" x14ac:dyDescent="0.25">
      <c r="B8" s="25" t="s">
        <v>2</v>
      </c>
      <c r="C8" s="25"/>
      <c r="D8" s="25"/>
    </row>
    <row r="9" spans="2:4" x14ac:dyDescent="0.25">
      <c r="B9" s="26" t="s">
        <v>3</v>
      </c>
      <c r="C9" s="26"/>
      <c r="D9" s="26"/>
    </row>
    <row r="10" spans="2:4" x14ac:dyDescent="0.25">
      <c r="B10" s="3"/>
      <c r="C10" s="3"/>
    </row>
    <row r="11" spans="2:4" x14ac:dyDescent="0.25">
      <c r="B11" s="22" t="s">
        <v>4</v>
      </c>
      <c r="C11" s="22"/>
      <c r="D11" s="22"/>
    </row>
    <row r="12" spans="2:4" x14ac:dyDescent="0.25">
      <c r="B12" s="27" t="s">
        <v>4132</v>
      </c>
      <c r="C12" s="27"/>
      <c r="D12" s="27"/>
    </row>
    <row r="13" spans="2:4" x14ac:dyDescent="0.25">
      <c r="B13" s="22" t="s">
        <v>4430</v>
      </c>
      <c r="C13" s="22"/>
      <c r="D13" s="22"/>
    </row>
    <row r="16" spans="2:4" ht="18.75" x14ac:dyDescent="0.3">
      <c r="B16" s="4" t="s">
        <v>5</v>
      </c>
      <c r="C16" s="4" t="s">
        <v>6</v>
      </c>
      <c r="D16" s="4" t="s">
        <v>7</v>
      </c>
    </row>
    <row r="17" spans="2:4" x14ac:dyDescent="0.25">
      <c r="B17" s="5">
        <v>1</v>
      </c>
      <c r="C17" s="6" t="s">
        <v>8</v>
      </c>
      <c r="D17" s="7">
        <f>'Inv. Alimentos y Bebidas 08-23'!F251</f>
        <v>24966428.940500014</v>
      </c>
    </row>
    <row r="18" spans="2:4" x14ac:dyDescent="0.25">
      <c r="B18" s="5">
        <v>2</v>
      </c>
      <c r="C18" s="6" t="s">
        <v>9</v>
      </c>
      <c r="D18" s="8">
        <f>Tabla112[[#Totals],[Total]]</f>
        <v>4662000.09</v>
      </c>
    </row>
    <row r="19" spans="2:4" x14ac:dyDescent="0.25">
      <c r="B19" s="5">
        <v>3</v>
      </c>
      <c r="C19" s="6" t="s">
        <v>10</v>
      </c>
      <c r="D19" s="9">
        <f>Tabla113[[#Totals],[Total]]</f>
        <v>12986783.27</v>
      </c>
    </row>
    <row r="20" spans="2:4" x14ac:dyDescent="0.25">
      <c r="B20" s="5">
        <v>4</v>
      </c>
      <c r="C20" s="6" t="s">
        <v>11</v>
      </c>
      <c r="D20" s="10">
        <f>Tabla115[[#Totals],[total]]</f>
        <v>3176404.7199999993</v>
      </c>
    </row>
    <row r="21" spans="2:4" x14ac:dyDescent="0.25">
      <c r="B21" s="5">
        <v>5</v>
      </c>
      <c r="C21" s="6" t="s">
        <v>12</v>
      </c>
      <c r="D21" s="10">
        <f>Tabla116[[#Totals],[Total]]</f>
        <v>30974918.339999992</v>
      </c>
    </row>
    <row r="22" spans="2:4" x14ac:dyDescent="0.25">
      <c r="B22" s="5">
        <v>6</v>
      </c>
      <c r="C22" s="6" t="s">
        <v>13</v>
      </c>
      <c r="D22" s="11">
        <f>Tabla117[[#Totals],[Total]]</f>
        <v>9921280.3200000003</v>
      </c>
    </row>
    <row r="23" spans="2:4" x14ac:dyDescent="0.25">
      <c r="B23" s="5">
        <v>7</v>
      </c>
      <c r="C23" s="6" t="s">
        <v>14</v>
      </c>
      <c r="D23" s="10">
        <f>Tabla118[[#Totals],[Total]]</f>
        <v>23998869.950000033</v>
      </c>
    </row>
    <row r="24" spans="2:4" x14ac:dyDescent="0.25">
      <c r="B24" s="5">
        <v>8</v>
      </c>
      <c r="C24" s="6" t="s">
        <v>15</v>
      </c>
      <c r="D24" s="10">
        <f>Tabla219[[#Totals],[total]]</f>
        <v>17677659.529999994</v>
      </c>
    </row>
    <row r="25" spans="2:4" x14ac:dyDescent="0.25">
      <c r="D25" s="16">
        <f>SUM(D17:D24)</f>
        <v>128364345.16050002</v>
      </c>
    </row>
  </sheetData>
  <mergeCells count="6">
    <mergeCell ref="B13:D13"/>
    <mergeCell ref="B6:D6"/>
    <mergeCell ref="B8:D8"/>
    <mergeCell ref="B9:D9"/>
    <mergeCell ref="B11:D11"/>
    <mergeCell ref="B12:D12"/>
  </mergeCells>
  <pageMargins left="0.7" right="0.7" top="0.75" bottom="0.75" header="0.3" footer="0.3"/>
  <pageSetup orientation="portrait" horizontalDpi="4294967295" verticalDpi="4294967295" r:id="rId1"/>
  <headerFooter>
    <oddFooter>&amp;CCREADO EL 12/10/2023 10:15AM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1"/>
  <sheetViews>
    <sheetView view="pageLayout" topLeftCell="A61" zoomScaleNormal="10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47" customWidth="1"/>
    <col min="3" max="3" width="17.28515625" customWidth="1"/>
    <col min="4" max="4" width="20.28515625" customWidth="1"/>
    <col min="5" max="5" width="12.7109375" customWidth="1"/>
    <col min="6" max="6" width="15.42578125" customWidth="1"/>
  </cols>
  <sheetData>
    <row r="2" spans="1:6" x14ac:dyDescent="0.25">
      <c r="C2" s="14" t="s">
        <v>18</v>
      </c>
      <c r="D2" s="14"/>
    </row>
    <row r="3" spans="1:6" x14ac:dyDescent="0.25">
      <c r="C3" s="14" t="s">
        <v>19</v>
      </c>
      <c r="D3" s="14"/>
    </row>
    <row r="4" spans="1:6" x14ac:dyDescent="0.25">
      <c r="C4" s="14" t="s">
        <v>20</v>
      </c>
      <c r="D4" s="14"/>
    </row>
    <row r="5" spans="1:6" x14ac:dyDescent="0.25">
      <c r="C5" s="13" t="s">
        <v>4133</v>
      </c>
      <c r="D5" s="13"/>
    </row>
    <row r="6" spans="1:6" x14ac:dyDescent="0.25">
      <c r="C6" s="12" t="s">
        <v>21</v>
      </c>
      <c r="D6" s="12"/>
    </row>
    <row r="8" spans="1:6" ht="30" x14ac:dyDescent="0.25">
      <c r="A8" t="s">
        <v>22</v>
      </c>
      <c r="B8" t="s">
        <v>23</v>
      </c>
      <c r="C8" s="1" t="s">
        <v>4134</v>
      </c>
      <c r="D8" s="17" t="s">
        <v>512</v>
      </c>
      <c r="E8" t="s">
        <v>26</v>
      </c>
      <c r="F8" t="s">
        <v>4135</v>
      </c>
    </row>
    <row r="9" spans="1:6" x14ac:dyDescent="0.25">
      <c r="A9" t="s">
        <v>28</v>
      </c>
      <c r="B9" t="s">
        <v>29</v>
      </c>
      <c r="C9">
        <v>54</v>
      </c>
      <c r="D9" t="s">
        <v>30</v>
      </c>
      <c r="E9">
        <v>350</v>
      </c>
      <c r="F9">
        <v>18900</v>
      </c>
    </row>
    <row r="10" spans="1:6" x14ac:dyDescent="0.25">
      <c r="A10" t="s">
        <v>31</v>
      </c>
      <c r="B10" t="s">
        <v>32</v>
      </c>
      <c r="C10">
        <v>3</v>
      </c>
      <c r="D10" t="s">
        <v>30</v>
      </c>
      <c r="E10">
        <v>1723</v>
      </c>
      <c r="F10">
        <v>5169</v>
      </c>
    </row>
    <row r="11" spans="1:6" x14ac:dyDescent="0.25">
      <c r="A11" t="s">
        <v>33</v>
      </c>
      <c r="B11" t="s">
        <v>34</v>
      </c>
      <c r="C11">
        <v>473</v>
      </c>
      <c r="D11" t="s">
        <v>30</v>
      </c>
      <c r="E11">
        <v>721.26</v>
      </c>
      <c r="F11">
        <v>341155.98</v>
      </c>
    </row>
    <row r="12" spans="1:6" x14ac:dyDescent="0.25">
      <c r="A12" t="s">
        <v>35</v>
      </c>
      <c r="B12" t="s">
        <v>36</v>
      </c>
      <c r="C12">
        <v>40</v>
      </c>
      <c r="D12" t="s">
        <v>30</v>
      </c>
      <c r="E12">
        <v>92.8</v>
      </c>
      <c r="F12">
        <v>3712</v>
      </c>
    </row>
    <row r="13" spans="1:6" x14ac:dyDescent="0.25">
      <c r="A13" t="s">
        <v>37</v>
      </c>
      <c r="B13" t="s">
        <v>38</v>
      </c>
      <c r="C13">
        <v>84</v>
      </c>
      <c r="D13" t="s">
        <v>30</v>
      </c>
      <c r="E13">
        <v>193.99</v>
      </c>
      <c r="F13">
        <v>16295.16</v>
      </c>
    </row>
    <row r="14" spans="1:6" x14ac:dyDescent="0.25">
      <c r="A14" t="s">
        <v>39</v>
      </c>
      <c r="B14" t="s">
        <v>40</v>
      </c>
      <c r="C14">
        <v>35</v>
      </c>
      <c r="D14" t="s">
        <v>30</v>
      </c>
      <c r="E14">
        <v>151.51</v>
      </c>
      <c r="F14">
        <v>5302.85</v>
      </c>
    </row>
    <row r="15" spans="1:6" x14ac:dyDescent="0.25">
      <c r="A15" t="s">
        <v>41</v>
      </c>
      <c r="B15" t="s">
        <v>42</v>
      </c>
      <c r="C15">
        <v>35798</v>
      </c>
      <c r="D15" t="s">
        <v>30</v>
      </c>
      <c r="E15">
        <v>68.399296050058695</v>
      </c>
      <c r="F15">
        <v>2448558</v>
      </c>
    </row>
    <row r="16" spans="1:6" x14ac:dyDescent="0.25">
      <c r="A16" t="s">
        <v>43</v>
      </c>
      <c r="B16" t="s">
        <v>44</v>
      </c>
      <c r="C16">
        <v>41</v>
      </c>
      <c r="D16" t="s">
        <v>30</v>
      </c>
      <c r="E16">
        <v>9.9499999999999993</v>
      </c>
      <c r="F16">
        <v>407.95</v>
      </c>
    </row>
    <row r="17" spans="1:6" x14ac:dyDescent="0.25">
      <c r="A17" t="s">
        <v>45</v>
      </c>
      <c r="B17" t="s">
        <v>46</v>
      </c>
      <c r="C17">
        <v>5485</v>
      </c>
      <c r="D17" t="s">
        <v>30</v>
      </c>
      <c r="E17">
        <v>115</v>
      </c>
      <c r="F17">
        <v>630775</v>
      </c>
    </row>
    <row r="18" spans="1:6" x14ac:dyDescent="0.25">
      <c r="A18" t="s">
        <v>47</v>
      </c>
      <c r="B18" t="s">
        <v>48</v>
      </c>
      <c r="C18">
        <v>360</v>
      </c>
      <c r="D18" t="s">
        <v>30</v>
      </c>
      <c r="E18">
        <v>6.83</v>
      </c>
      <c r="F18">
        <v>2458.8000000000002</v>
      </c>
    </row>
    <row r="19" spans="1:6" x14ac:dyDescent="0.25">
      <c r="A19" t="s">
        <v>49</v>
      </c>
      <c r="B19" t="s">
        <v>50</v>
      </c>
      <c r="C19">
        <v>665</v>
      </c>
      <c r="D19" t="s">
        <v>30</v>
      </c>
      <c r="E19">
        <v>114.88075187969901</v>
      </c>
      <c r="F19">
        <v>76395.7</v>
      </c>
    </row>
    <row r="20" spans="1:6" x14ac:dyDescent="0.25">
      <c r="A20" t="s">
        <v>51</v>
      </c>
      <c r="B20" t="s">
        <v>52</v>
      </c>
      <c r="C20">
        <v>480</v>
      </c>
      <c r="D20" t="s">
        <v>115</v>
      </c>
      <c r="E20">
        <v>28.753</v>
      </c>
      <c r="F20">
        <v>13801.44</v>
      </c>
    </row>
    <row r="21" spans="1:6" x14ac:dyDescent="0.25">
      <c r="A21" t="s">
        <v>53</v>
      </c>
      <c r="B21" t="s">
        <v>54</v>
      </c>
      <c r="C21">
        <v>257</v>
      </c>
      <c r="D21" t="s">
        <v>115</v>
      </c>
      <c r="E21">
        <v>58.657587548638098</v>
      </c>
      <c r="F21">
        <v>15075</v>
      </c>
    </row>
    <row r="22" spans="1:6" x14ac:dyDescent="0.25">
      <c r="A22" t="s">
        <v>55</v>
      </c>
      <c r="B22" t="s">
        <v>56</v>
      </c>
      <c r="C22">
        <v>30</v>
      </c>
      <c r="D22" t="s">
        <v>115</v>
      </c>
      <c r="E22">
        <v>30.5</v>
      </c>
      <c r="F22">
        <v>915</v>
      </c>
    </row>
    <row r="23" spans="1:6" x14ac:dyDescent="0.25">
      <c r="A23" t="s">
        <v>57</v>
      </c>
      <c r="B23" t="s">
        <v>58</v>
      </c>
      <c r="C23">
        <v>318</v>
      </c>
      <c r="D23" t="s">
        <v>115</v>
      </c>
      <c r="E23">
        <v>121.51179245282999</v>
      </c>
      <c r="F23">
        <v>38640.75</v>
      </c>
    </row>
    <row r="24" spans="1:6" x14ac:dyDescent="0.25">
      <c r="A24" t="s">
        <v>59</v>
      </c>
      <c r="B24" t="s">
        <v>60</v>
      </c>
      <c r="C24">
        <v>625</v>
      </c>
      <c r="D24" t="s">
        <v>115</v>
      </c>
      <c r="E24">
        <v>32.444000000000003</v>
      </c>
      <c r="F24">
        <v>20277.5</v>
      </c>
    </row>
    <row r="25" spans="1:6" x14ac:dyDescent="0.25">
      <c r="A25" t="s">
        <v>61</v>
      </c>
      <c r="B25" t="s">
        <v>62</v>
      </c>
      <c r="C25">
        <v>91</v>
      </c>
      <c r="D25" t="s">
        <v>115</v>
      </c>
      <c r="E25">
        <v>51.984615384615402</v>
      </c>
      <c r="F25">
        <v>4730.6000000000004</v>
      </c>
    </row>
    <row r="26" spans="1:6" x14ac:dyDescent="0.25">
      <c r="A26" t="s">
        <v>63</v>
      </c>
      <c r="B26" t="s">
        <v>64</v>
      </c>
      <c r="C26">
        <v>364</v>
      </c>
      <c r="D26" t="s">
        <v>115</v>
      </c>
      <c r="E26">
        <v>62.617170329670301</v>
      </c>
      <c r="F26">
        <v>22792.65</v>
      </c>
    </row>
    <row r="27" spans="1:6" x14ac:dyDescent="0.25">
      <c r="A27" t="s">
        <v>65</v>
      </c>
      <c r="B27" t="s">
        <v>66</v>
      </c>
      <c r="C27">
        <v>272</v>
      </c>
      <c r="D27" t="s">
        <v>115</v>
      </c>
      <c r="E27">
        <v>55.579963235294102</v>
      </c>
      <c r="F27">
        <v>15117.75</v>
      </c>
    </row>
    <row r="28" spans="1:6" x14ac:dyDescent="0.25">
      <c r="A28" t="s">
        <v>67</v>
      </c>
      <c r="B28" t="s">
        <v>68</v>
      </c>
      <c r="C28">
        <v>3</v>
      </c>
      <c r="D28" t="s">
        <v>115</v>
      </c>
      <c r="E28">
        <v>100</v>
      </c>
      <c r="F28">
        <v>300</v>
      </c>
    </row>
    <row r="29" spans="1:6" x14ac:dyDescent="0.25">
      <c r="A29" t="s">
        <v>69</v>
      </c>
      <c r="B29" t="s">
        <v>70</v>
      </c>
      <c r="C29">
        <v>48</v>
      </c>
      <c r="D29" t="s">
        <v>30</v>
      </c>
      <c r="E29">
        <v>43.82</v>
      </c>
      <c r="F29">
        <v>2103.36</v>
      </c>
    </row>
    <row r="30" spans="1:6" x14ac:dyDescent="0.25">
      <c r="A30" t="s">
        <v>71</v>
      </c>
      <c r="B30" t="s">
        <v>72</v>
      </c>
      <c r="C30">
        <v>16</v>
      </c>
      <c r="D30" t="s">
        <v>115</v>
      </c>
      <c r="E30">
        <v>150</v>
      </c>
      <c r="F30">
        <v>2400</v>
      </c>
    </row>
    <row r="31" spans="1:6" x14ac:dyDescent="0.25">
      <c r="A31" t="s">
        <v>73</v>
      </c>
      <c r="B31" t="s">
        <v>74</v>
      </c>
      <c r="C31">
        <v>178</v>
      </c>
      <c r="D31" t="s">
        <v>115</v>
      </c>
      <c r="E31">
        <v>30.073876404494399</v>
      </c>
      <c r="F31">
        <v>5353.15</v>
      </c>
    </row>
    <row r="32" spans="1:6" x14ac:dyDescent="0.25">
      <c r="A32" t="s">
        <v>75</v>
      </c>
      <c r="B32" t="s">
        <v>76</v>
      </c>
      <c r="C32">
        <v>1072</v>
      </c>
      <c r="D32" t="s">
        <v>115</v>
      </c>
      <c r="E32">
        <v>28.660018656716399</v>
      </c>
      <c r="F32">
        <v>30723.54</v>
      </c>
    </row>
    <row r="33" spans="1:6" x14ac:dyDescent="0.25">
      <c r="A33" t="s">
        <v>77</v>
      </c>
      <c r="B33" t="s">
        <v>76</v>
      </c>
      <c r="C33">
        <v>100</v>
      </c>
      <c r="D33" t="s">
        <v>115</v>
      </c>
      <c r="E33">
        <v>31.2</v>
      </c>
      <c r="F33">
        <v>3120</v>
      </c>
    </row>
    <row r="34" spans="1:6" x14ac:dyDescent="0.25">
      <c r="A34" t="s">
        <v>78</v>
      </c>
      <c r="B34" t="s">
        <v>79</v>
      </c>
      <c r="C34">
        <v>124</v>
      </c>
      <c r="D34" t="s">
        <v>115</v>
      </c>
      <c r="E34">
        <v>30.8</v>
      </c>
      <c r="F34">
        <v>3819.2</v>
      </c>
    </row>
    <row r="35" spans="1:6" x14ac:dyDescent="0.25">
      <c r="A35" t="s">
        <v>80</v>
      </c>
      <c r="B35" t="s">
        <v>81</v>
      </c>
      <c r="C35">
        <v>139</v>
      </c>
      <c r="D35" t="s">
        <v>115</v>
      </c>
      <c r="E35">
        <v>2232.8057553956801</v>
      </c>
      <c r="F35">
        <v>310360</v>
      </c>
    </row>
    <row r="36" spans="1:6" x14ac:dyDescent="0.25">
      <c r="A36" t="s">
        <v>82</v>
      </c>
      <c r="B36" t="s">
        <v>83</v>
      </c>
      <c r="C36">
        <v>100</v>
      </c>
      <c r="D36" t="s">
        <v>115</v>
      </c>
      <c r="E36">
        <v>25</v>
      </c>
      <c r="F36">
        <v>2500</v>
      </c>
    </row>
    <row r="37" spans="1:6" x14ac:dyDescent="0.25">
      <c r="A37" t="s">
        <v>84</v>
      </c>
      <c r="B37" t="s">
        <v>85</v>
      </c>
      <c r="C37">
        <v>2268</v>
      </c>
      <c r="D37" t="s">
        <v>115</v>
      </c>
      <c r="E37">
        <v>21.244444444444401</v>
      </c>
      <c r="F37">
        <v>48182.400000000001</v>
      </c>
    </row>
    <row r="38" spans="1:6" x14ac:dyDescent="0.25">
      <c r="A38" t="s">
        <v>86</v>
      </c>
      <c r="B38" t="s">
        <v>87</v>
      </c>
      <c r="C38">
        <v>4</v>
      </c>
      <c r="D38" t="s">
        <v>30</v>
      </c>
      <c r="E38">
        <v>54.482500000000002</v>
      </c>
      <c r="F38">
        <v>217.93</v>
      </c>
    </row>
    <row r="39" spans="1:6" x14ac:dyDescent="0.25">
      <c r="A39" t="s">
        <v>88</v>
      </c>
      <c r="B39" t="s">
        <v>89</v>
      </c>
      <c r="C39">
        <v>900</v>
      </c>
      <c r="D39" t="s">
        <v>30</v>
      </c>
      <c r="E39">
        <v>66.398600000000002</v>
      </c>
      <c r="F39">
        <v>59758.74</v>
      </c>
    </row>
    <row r="40" spans="1:6" x14ac:dyDescent="0.25">
      <c r="A40" t="s">
        <v>90</v>
      </c>
      <c r="B40" t="s">
        <v>91</v>
      </c>
      <c r="C40">
        <v>1702</v>
      </c>
      <c r="D40" t="s">
        <v>115</v>
      </c>
      <c r="E40">
        <v>3</v>
      </c>
      <c r="F40">
        <v>5106</v>
      </c>
    </row>
    <row r="41" spans="1:6" x14ac:dyDescent="0.25">
      <c r="A41" t="s">
        <v>92</v>
      </c>
      <c r="B41" t="s">
        <v>93</v>
      </c>
      <c r="C41">
        <v>1706</v>
      </c>
      <c r="D41" t="s">
        <v>115</v>
      </c>
      <c r="E41">
        <v>29.752907385697501</v>
      </c>
      <c r="F41">
        <v>50758.46</v>
      </c>
    </row>
    <row r="42" spans="1:6" x14ac:dyDescent="0.25">
      <c r="A42" t="s">
        <v>94</v>
      </c>
      <c r="B42" t="s">
        <v>95</v>
      </c>
      <c r="C42">
        <v>1</v>
      </c>
      <c r="D42" t="s">
        <v>115</v>
      </c>
      <c r="E42">
        <v>21</v>
      </c>
      <c r="F42">
        <v>21</v>
      </c>
    </row>
    <row r="43" spans="1:6" x14ac:dyDescent="0.25">
      <c r="A43" t="s">
        <v>96</v>
      </c>
      <c r="B43" t="s">
        <v>97</v>
      </c>
      <c r="C43">
        <v>10095</v>
      </c>
      <c r="D43" t="s">
        <v>115</v>
      </c>
      <c r="E43">
        <v>33.58</v>
      </c>
      <c r="F43">
        <v>338990.1</v>
      </c>
    </row>
    <row r="44" spans="1:6" x14ac:dyDescent="0.25">
      <c r="A44" t="s">
        <v>98</v>
      </c>
      <c r="B44" t="s">
        <v>99</v>
      </c>
      <c r="C44">
        <v>49</v>
      </c>
      <c r="D44" t="s">
        <v>115</v>
      </c>
      <c r="E44">
        <v>25.79</v>
      </c>
      <c r="F44">
        <v>1263.71</v>
      </c>
    </row>
    <row r="45" spans="1:6" x14ac:dyDescent="0.25">
      <c r="A45" t="s">
        <v>100</v>
      </c>
      <c r="B45" t="s">
        <v>101</v>
      </c>
      <c r="C45">
        <v>5829</v>
      </c>
      <c r="D45" t="s">
        <v>115</v>
      </c>
      <c r="E45">
        <v>18.614973408817999</v>
      </c>
      <c r="F45">
        <v>108506.68</v>
      </c>
    </row>
    <row r="46" spans="1:6" x14ac:dyDescent="0.25">
      <c r="A46" t="s">
        <v>102</v>
      </c>
      <c r="B46" t="s">
        <v>103</v>
      </c>
      <c r="C46">
        <v>1243</v>
      </c>
      <c r="D46" t="s">
        <v>115</v>
      </c>
      <c r="E46">
        <v>18.963765084473099</v>
      </c>
      <c r="F46">
        <v>23571.96</v>
      </c>
    </row>
    <row r="47" spans="1:6" x14ac:dyDescent="0.25">
      <c r="A47" t="s">
        <v>4136</v>
      </c>
      <c r="B47" t="s">
        <v>4137</v>
      </c>
      <c r="C47">
        <v>1668</v>
      </c>
      <c r="D47" t="s">
        <v>30</v>
      </c>
      <c r="E47">
        <v>37.67</v>
      </c>
      <c r="F47">
        <v>62833.56</v>
      </c>
    </row>
    <row r="48" spans="1:6" x14ac:dyDescent="0.25">
      <c r="A48" t="s">
        <v>104</v>
      </c>
      <c r="B48" t="s">
        <v>105</v>
      </c>
      <c r="C48">
        <v>1</v>
      </c>
      <c r="D48" t="s">
        <v>30</v>
      </c>
      <c r="E48">
        <v>58.95</v>
      </c>
      <c r="F48">
        <v>58.95</v>
      </c>
    </row>
    <row r="49" spans="1:6" x14ac:dyDescent="0.25">
      <c r="A49" t="s">
        <v>106</v>
      </c>
      <c r="B49" t="s">
        <v>107</v>
      </c>
      <c r="C49">
        <v>818</v>
      </c>
      <c r="D49" t="s">
        <v>115</v>
      </c>
      <c r="E49">
        <v>41.032885085574598</v>
      </c>
      <c r="F49">
        <v>33564.9</v>
      </c>
    </row>
    <row r="50" spans="1:6" x14ac:dyDescent="0.25">
      <c r="A50" t="s">
        <v>108</v>
      </c>
      <c r="B50" t="s">
        <v>109</v>
      </c>
      <c r="C50">
        <v>37</v>
      </c>
      <c r="D50" t="s">
        <v>200</v>
      </c>
      <c r="E50">
        <v>4035.51</v>
      </c>
      <c r="F50">
        <v>149313.87</v>
      </c>
    </row>
    <row r="51" spans="1:6" x14ac:dyDescent="0.25">
      <c r="A51" t="s">
        <v>111</v>
      </c>
      <c r="B51" t="s">
        <v>112</v>
      </c>
      <c r="C51">
        <v>64.2</v>
      </c>
      <c r="D51" t="s">
        <v>115</v>
      </c>
      <c r="E51">
        <v>220.21183800623101</v>
      </c>
      <c r="F51">
        <v>14137.6</v>
      </c>
    </row>
    <row r="52" spans="1:6" x14ac:dyDescent="0.25">
      <c r="A52" t="s">
        <v>116</v>
      </c>
      <c r="B52" t="s">
        <v>117</v>
      </c>
      <c r="C52">
        <v>2206</v>
      </c>
      <c r="D52" t="s">
        <v>115</v>
      </c>
      <c r="E52">
        <v>136.569351767906</v>
      </c>
      <c r="F52">
        <v>301271.99</v>
      </c>
    </row>
    <row r="53" spans="1:6" x14ac:dyDescent="0.25">
      <c r="A53" t="s">
        <v>118</v>
      </c>
      <c r="B53" t="s">
        <v>119</v>
      </c>
      <c r="C53">
        <v>2528.6</v>
      </c>
      <c r="D53" t="s">
        <v>115</v>
      </c>
      <c r="E53">
        <v>289.38601914102702</v>
      </c>
      <c r="F53">
        <v>731741.48800000001</v>
      </c>
    </row>
    <row r="54" spans="1:6" x14ac:dyDescent="0.25">
      <c r="A54" t="s">
        <v>120</v>
      </c>
      <c r="B54" t="s">
        <v>121</v>
      </c>
      <c r="C54">
        <v>2929.7</v>
      </c>
      <c r="D54" t="s">
        <v>115</v>
      </c>
      <c r="E54">
        <v>133.762661705977</v>
      </c>
      <c r="F54">
        <v>391884.47</v>
      </c>
    </row>
    <row r="55" spans="1:6" x14ac:dyDescent="0.25">
      <c r="A55" t="s">
        <v>122</v>
      </c>
      <c r="B55" t="s">
        <v>123</v>
      </c>
      <c r="C55">
        <v>1017.82</v>
      </c>
      <c r="D55" t="s">
        <v>115</v>
      </c>
      <c r="E55">
        <v>192.36476488966599</v>
      </c>
      <c r="F55">
        <v>195792.70499999999</v>
      </c>
    </row>
    <row r="56" spans="1:6" x14ac:dyDescent="0.25">
      <c r="A56" t="s">
        <v>124</v>
      </c>
      <c r="B56" t="s">
        <v>125</v>
      </c>
      <c r="C56">
        <v>1953.2</v>
      </c>
      <c r="D56" t="s">
        <v>115</v>
      </c>
      <c r="E56">
        <v>169.72347429858701</v>
      </c>
      <c r="F56">
        <v>331503.89</v>
      </c>
    </row>
    <row r="57" spans="1:6" x14ac:dyDescent="0.25">
      <c r="A57" t="s">
        <v>126</v>
      </c>
      <c r="B57" t="s">
        <v>127</v>
      </c>
      <c r="C57">
        <v>234</v>
      </c>
      <c r="D57" t="s">
        <v>115</v>
      </c>
      <c r="E57">
        <v>219.641025641026</v>
      </c>
      <c r="F57">
        <v>51396</v>
      </c>
    </row>
    <row r="58" spans="1:6" x14ac:dyDescent="0.25">
      <c r="A58" t="s">
        <v>128</v>
      </c>
      <c r="B58" t="s">
        <v>129</v>
      </c>
      <c r="C58">
        <v>1703</v>
      </c>
      <c r="D58" t="s">
        <v>115</v>
      </c>
      <c r="E58">
        <v>47.497598355842598</v>
      </c>
      <c r="F58">
        <v>80888.41</v>
      </c>
    </row>
    <row r="59" spans="1:6" x14ac:dyDescent="0.25">
      <c r="A59" t="s">
        <v>130</v>
      </c>
      <c r="B59" t="s">
        <v>131</v>
      </c>
      <c r="C59">
        <v>1081</v>
      </c>
      <c r="D59" t="s">
        <v>30</v>
      </c>
      <c r="E59">
        <v>248.45493061979599</v>
      </c>
      <c r="F59">
        <v>268579.78000000003</v>
      </c>
    </row>
    <row r="60" spans="1:6" x14ac:dyDescent="0.25">
      <c r="A60" t="s">
        <v>132</v>
      </c>
      <c r="B60" t="s">
        <v>133</v>
      </c>
      <c r="C60">
        <v>165</v>
      </c>
      <c r="D60" t="s">
        <v>30</v>
      </c>
      <c r="E60">
        <v>185.51</v>
      </c>
      <c r="F60">
        <v>30609.15</v>
      </c>
    </row>
    <row r="61" spans="1:6" x14ac:dyDescent="0.25">
      <c r="A61" t="s">
        <v>134</v>
      </c>
      <c r="B61" t="s">
        <v>135</v>
      </c>
      <c r="C61">
        <v>34</v>
      </c>
      <c r="D61" t="s">
        <v>30</v>
      </c>
      <c r="E61">
        <v>185.51</v>
      </c>
      <c r="F61">
        <v>6307.34</v>
      </c>
    </row>
    <row r="62" spans="1:6" x14ac:dyDescent="0.25">
      <c r="A62" t="s">
        <v>136</v>
      </c>
      <c r="B62" t="s">
        <v>137</v>
      </c>
      <c r="C62">
        <v>5</v>
      </c>
      <c r="D62" t="s">
        <v>30</v>
      </c>
      <c r="E62">
        <v>402.39800000000002</v>
      </c>
      <c r="F62">
        <v>2011.99</v>
      </c>
    </row>
    <row r="63" spans="1:6" x14ac:dyDescent="0.25">
      <c r="A63" t="s">
        <v>138</v>
      </c>
      <c r="B63" t="s">
        <v>139</v>
      </c>
      <c r="C63">
        <v>1151</v>
      </c>
      <c r="D63" t="s">
        <v>30</v>
      </c>
      <c r="E63">
        <v>150.33000000000001</v>
      </c>
      <c r="F63">
        <v>173029.83</v>
      </c>
    </row>
    <row r="64" spans="1:6" x14ac:dyDescent="0.25">
      <c r="A64" t="s">
        <v>140</v>
      </c>
      <c r="B64" t="s">
        <v>141</v>
      </c>
      <c r="C64">
        <v>1135</v>
      </c>
      <c r="D64" t="s">
        <v>115</v>
      </c>
      <c r="E64">
        <v>30.4842114537445</v>
      </c>
      <c r="F64">
        <v>34599.58</v>
      </c>
    </row>
    <row r="65" spans="1:6" x14ac:dyDescent="0.25">
      <c r="A65" t="s">
        <v>142</v>
      </c>
      <c r="B65" t="s">
        <v>143</v>
      </c>
      <c r="C65">
        <v>410</v>
      </c>
      <c r="D65" t="s">
        <v>30</v>
      </c>
      <c r="E65">
        <v>219.48</v>
      </c>
      <c r="F65">
        <v>89986.8</v>
      </c>
    </row>
    <row r="66" spans="1:6" x14ac:dyDescent="0.25">
      <c r="A66" t="s">
        <v>144</v>
      </c>
      <c r="B66" t="s">
        <v>145</v>
      </c>
      <c r="C66">
        <v>604</v>
      </c>
      <c r="D66" t="s">
        <v>30</v>
      </c>
      <c r="E66">
        <v>136.08061258278099</v>
      </c>
      <c r="F66">
        <v>82192.69</v>
      </c>
    </row>
    <row r="67" spans="1:6" x14ac:dyDescent="0.25">
      <c r="A67" t="s">
        <v>146</v>
      </c>
      <c r="B67" t="s">
        <v>147</v>
      </c>
      <c r="C67">
        <v>1623</v>
      </c>
      <c r="D67" t="s">
        <v>115</v>
      </c>
      <c r="E67">
        <v>110.83610597658701</v>
      </c>
      <c r="F67">
        <v>179887</v>
      </c>
    </row>
    <row r="68" spans="1:6" x14ac:dyDescent="0.25">
      <c r="A68" t="s">
        <v>148</v>
      </c>
      <c r="B68" t="s">
        <v>149</v>
      </c>
      <c r="C68">
        <v>6</v>
      </c>
      <c r="D68" t="s">
        <v>115</v>
      </c>
      <c r="E68">
        <v>800</v>
      </c>
      <c r="F68">
        <v>4800</v>
      </c>
    </row>
    <row r="69" spans="1:6" x14ac:dyDescent="0.25">
      <c r="A69" t="s">
        <v>150</v>
      </c>
      <c r="B69" t="s">
        <v>151</v>
      </c>
      <c r="C69">
        <v>21</v>
      </c>
      <c r="D69" t="s">
        <v>30</v>
      </c>
      <c r="E69">
        <v>125</v>
      </c>
      <c r="F69">
        <v>2625</v>
      </c>
    </row>
    <row r="70" spans="1:6" x14ac:dyDescent="0.25">
      <c r="A70" t="s">
        <v>152</v>
      </c>
      <c r="B70" t="s">
        <v>153</v>
      </c>
      <c r="C70">
        <v>6</v>
      </c>
      <c r="D70" t="s">
        <v>115</v>
      </c>
      <c r="E70">
        <v>366</v>
      </c>
      <c r="F70">
        <v>2196</v>
      </c>
    </row>
    <row r="71" spans="1:6" x14ac:dyDescent="0.25">
      <c r="A71" t="s">
        <v>154</v>
      </c>
      <c r="B71" t="s">
        <v>155</v>
      </c>
      <c r="C71">
        <v>462</v>
      </c>
      <c r="D71" t="s">
        <v>115</v>
      </c>
      <c r="E71">
        <v>43.538744588744599</v>
      </c>
      <c r="F71">
        <v>20114.900000000001</v>
      </c>
    </row>
    <row r="72" spans="1:6" ht="30" x14ac:dyDescent="0.25">
      <c r="A72" t="s">
        <v>156</v>
      </c>
      <c r="B72" s="1" t="s">
        <v>4138</v>
      </c>
      <c r="C72">
        <v>13383</v>
      </c>
      <c r="D72" t="s">
        <v>30</v>
      </c>
      <c r="E72">
        <v>31.330694164238199</v>
      </c>
      <c r="F72">
        <v>419298.68</v>
      </c>
    </row>
    <row r="73" spans="1:6" x14ac:dyDescent="0.25">
      <c r="A73" t="s">
        <v>158</v>
      </c>
      <c r="B73" t="s">
        <v>159</v>
      </c>
      <c r="C73">
        <v>194</v>
      </c>
      <c r="D73" t="s">
        <v>115</v>
      </c>
      <c r="E73">
        <v>190</v>
      </c>
      <c r="F73">
        <v>36860</v>
      </c>
    </row>
    <row r="74" spans="1:6" x14ac:dyDescent="0.25">
      <c r="A74" t="s">
        <v>160</v>
      </c>
      <c r="B74" t="s">
        <v>161</v>
      </c>
      <c r="C74">
        <v>24</v>
      </c>
      <c r="D74" t="s">
        <v>30</v>
      </c>
      <c r="E74">
        <v>124.57</v>
      </c>
      <c r="F74">
        <v>2989.68</v>
      </c>
    </row>
    <row r="75" spans="1:6" x14ac:dyDescent="0.25">
      <c r="A75" t="s">
        <v>162</v>
      </c>
      <c r="B75" t="s">
        <v>163</v>
      </c>
      <c r="C75">
        <v>4087</v>
      </c>
      <c r="D75" t="s">
        <v>30</v>
      </c>
      <c r="E75">
        <v>194.88855639833599</v>
      </c>
      <c r="F75">
        <v>796509.53</v>
      </c>
    </row>
    <row r="76" spans="1:6" x14ac:dyDescent="0.25">
      <c r="A76" t="s">
        <v>164</v>
      </c>
      <c r="B76" t="s">
        <v>165</v>
      </c>
      <c r="C76">
        <v>85</v>
      </c>
      <c r="D76" t="s">
        <v>30</v>
      </c>
      <c r="E76">
        <v>286.94964705882398</v>
      </c>
      <c r="F76">
        <v>24390.720000000001</v>
      </c>
    </row>
    <row r="77" spans="1:6" x14ac:dyDescent="0.25">
      <c r="A77" t="s">
        <v>166</v>
      </c>
      <c r="B77" t="s">
        <v>167</v>
      </c>
      <c r="C77">
        <v>32</v>
      </c>
      <c r="D77" t="s">
        <v>30</v>
      </c>
      <c r="E77">
        <v>118.88500000000001</v>
      </c>
      <c r="F77">
        <v>3804.32</v>
      </c>
    </row>
    <row r="78" spans="1:6" x14ac:dyDescent="0.25">
      <c r="A78" t="s">
        <v>168</v>
      </c>
      <c r="B78" t="s">
        <v>169</v>
      </c>
      <c r="C78">
        <v>2</v>
      </c>
      <c r="D78" t="s">
        <v>30</v>
      </c>
      <c r="E78">
        <v>55.76</v>
      </c>
      <c r="F78">
        <v>111.52</v>
      </c>
    </row>
    <row r="79" spans="1:6" x14ac:dyDescent="0.25">
      <c r="A79" t="s">
        <v>170</v>
      </c>
      <c r="B79" t="s">
        <v>171</v>
      </c>
      <c r="C79">
        <v>584</v>
      </c>
      <c r="D79" t="s">
        <v>115</v>
      </c>
      <c r="E79">
        <v>170.45</v>
      </c>
      <c r="F79">
        <v>99542.8</v>
      </c>
    </row>
    <row r="80" spans="1:6" x14ac:dyDescent="0.25">
      <c r="A80" t="s">
        <v>172</v>
      </c>
      <c r="B80" t="s">
        <v>173</v>
      </c>
      <c r="C80">
        <v>1467</v>
      </c>
      <c r="D80" t="s">
        <v>30</v>
      </c>
      <c r="E80">
        <v>95.819754601227004</v>
      </c>
      <c r="F80">
        <v>140567.57999999999</v>
      </c>
    </row>
    <row r="81" spans="1:6" x14ac:dyDescent="0.25">
      <c r="A81" t="s">
        <v>174</v>
      </c>
      <c r="B81" t="s">
        <v>175</v>
      </c>
      <c r="C81">
        <v>917</v>
      </c>
      <c r="D81" t="s">
        <v>115</v>
      </c>
      <c r="E81">
        <v>218.14360959651</v>
      </c>
      <c r="F81">
        <v>200037.69</v>
      </c>
    </row>
    <row r="82" spans="1:6" x14ac:dyDescent="0.25">
      <c r="A82" t="s">
        <v>176</v>
      </c>
      <c r="B82" t="s">
        <v>177</v>
      </c>
      <c r="C82">
        <v>773</v>
      </c>
      <c r="D82" t="s">
        <v>30</v>
      </c>
      <c r="E82">
        <v>779.73195342820202</v>
      </c>
      <c r="F82">
        <v>602732.80000000005</v>
      </c>
    </row>
    <row r="83" spans="1:6" x14ac:dyDescent="0.25">
      <c r="A83" t="s">
        <v>178</v>
      </c>
      <c r="B83" t="s">
        <v>179</v>
      </c>
      <c r="C83">
        <v>170</v>
      </c>
      <c r="D83" t="s">
        <v>30</v>
      </c>
      <c r="E83">
        <v>928.9</v>
      </c>
      <c r="F83">
        <v>157913</v>
      </c>
    </row>
    <row r="84" spans="1:6" x14ac:dyDescent="0.25">
      <c r="A84" t="s">
        <v>180</v>
      </c>
      <c r="B84" t="s">
        <v>181</v>
      </c>
      <c r="C84">
        <v>1</v>
      </c>
      <c r="D84" t="s">
        <v>30</v>
      </c>
      <c r="E84">
        <v>10373.379999999999</v>
      </c>
      <c r="F84">
        <v>10373.379999999999</v>
      </c>
    </row>
    <row r="85" spans="1:6" x14ac:dyDescent="0.25">
      <c r="A85" t="s">
        <v>182</v>
      </c>
      <c r="B85" t="s">
        <v>183</v>
      </c>
      <c r="C85">
        <v>79</v>
      </c>
      <c r="D85" t="s">
        <v>30</v>
      </c>
      <c r="E85">
        <v>1194.49</v>
      </c>
      <c r="F85">
        <v>94364.71</v>
      </c>
    </row>
    <row r="86" spans="1:6" x14ac:dyDescent="0.25">
      <c r="A86" t="s">
        <v>184</v>
      </c>
      <c r="B86" t="s">
        <v>185</v>
      </c>
      <c r="C86">
        <v>509</v>
      </c>
      <c r="D86" t="s">
        <v>30</v>
      </c>
      <c r="E86">
        <v>831.95027504911604</v>
      </c>
      <c r="F86">
        <v>423462.69</v>
      </c>
    </row>
    <row r="87" spans="1:6" x14ac:dyDescent="0.25">
      <c r="A87" t="s">
        <v>186</v>
      </c>
      <c r="B87" t="s">
        <v>4139</v>
      </c>
      <c r="C87">
        <v>1858</v>
      </c>
      <c r="D87" t="s">
        <v>30</v>
      </c>
      <c r="E87">
        <v>1091.6942841765299</v>
      </c>
      <c r="F87">
        <v>2028367.98</v>
      </c>
    </row>
    <row r="88" spans="1:6" x14ac:dyDescent="0.25">
      <c r="A88" t="s">
        <v>188</v>
      </c>
      <c r="B88" t="s">
        <v>189</v>
      </c>
      <c r="C88">
        <v>107</v>
      </c>
      <c r="D88" t="s">
        <v>30</v>
      </c>
      <c r="E88">
        <v>1035</v>
      </c>
      <c r="F88">
        <v>110745</v>
      </c>
    </row>
    <row r="89" spans="1:6" x14ac:dyDescent="0.25">
      <c r="A89" t="s">
        <v>190</v>
      </c>
      <c r="B89" t="s">
        <v>191</v>
      </c>
      <c r="C89">
        <v>32</v>
      </c>
      <c r="D89" t="s">
        <v>30</v>
      </c>
      <c r="E89">
        <v>1336.94</v>
      </c>
      <c r="F89">
        <v>42782.080000000002</v>
      </c>
    </row>
    <row r="90" spans="1:6" ht="30" x14ac:dyDescent="0.25">
      <c r="A90" t="s">
        <v>192</v>
      </c>
      <c r="B90" s="1" t="s">
        <v>193</v>
      </c>
      <c r="C90">
        <v>1152</v>
      </c>
      <c r="D90" t="s">
        <v>30</v>
      </c>
      <c r="E90">
        <v>871.30130208333298</v>
      </c>
      <c r="F90">
        <v>1003739.1</v>
      </c>
    </row>
    <row r="91" spans="1:6" x14ac:dyDescent="0.25">
      <c r="A91" t="s">
        <v>194</v>
      </c>
      <c r="B91" t="s">
        <v>195</v>
      </c>
      <c r="C91">
        <v>4</v>
      </c>
      <c r="D91" t="s">
        <v>30</v>
      </c>
      <c r="E91">
        <v>95</v>
      </c>
      <c r="F91">
        <v>380</v>
      </c>
    </row>
    <row r="92" spans="1:6" x14ac:dyDescent="0.25">
      <c r="A92" t="s">
        <v>196</v>
      </c>
      <c r="B92" t="s">
        <v>197</v>
      </c>
      <c r="C92">
        <v>8</v>
      </c>
      <c r="D92" t="s">
        <v>30</v>
      </c>
      <c r="E92">
        <v>51.25</v>
      </c>
      <c r="F92">
        <v>410</v>
      </c>
    </row>
    <row r="93" spans="1:6" x14ac:dyDescent="0.25">
      <c r="A93" t="s">
        <v>198</v>
      </c>
      <c r="B93" t="s">
        <v>199</v>
      </c>
      <c r="C93">
        <v>4</v>
      </c>
      <c r="D93" t="s">
        <v>200</v>
      </c>
      <c r="E93">
        <v>591.17999999999995</v>
      </c>
      <c r="F93">
        <v>2364.7199999999998</v>
      </c>
    </row>
    <row r="94" spans="1:6" x14ac:dyDescent="0.25">
      <c r="A94" t="s">
        <v>201</v>
      </c>
      <c r="B94" t="s">
        <v>202</v>
      </c>
      <c r="C94">
        <v>90</v>
      </c>
      <c r="D94" t="s">
        <v>30</v>
      </c>
      <c r="E94">
        <v>142.91</v>
      </c>
      <c r="F94">
        <v>12861.9</v>
      </c>
    </row>
    <row r="95" spans="1:6" x14ac:dyDescent="0.25">
      <c r="A95" t="s">
        <v>203</v>
      </c>
      <c r="B95" t="s">
        <v>204</v>
      </c>
      <c r="C95">
        <v>300</v>
      </c>
      <c r="D95" t="s">
        <v>205</v>
      </c>
      <c r="E95">
        <v>96.2</v>
      </c>
      <c r="F95">
        <v>28860</v>
      </c>
    </row>
    <row r="96" spans="1:6" x14ac:dyDescent="0.25">
      <c r="A96" t="s">
        <v>206</v>
      </c>
      <c r="B96" t="s">
        <v>207</v>
      </c>
      <c r="C96">
        <v>1635</v>
      </c>
      <c r="D96" t="s">
        <v>110</v>
      </c>
      <c r="E96">
        <v>122.608525993884</v>
      </c>
      <c r="F96">
        <v>200464.94</v>
      </c>
    </row>
    <row r="97" spans="1:6" x14ac:dyDescent="0.25">
      <c r="A97" t="s">
        <v>208</v>
      </c>
      <c r="B97" t="s">
        <v>209</v>
      </c>
      <c r="C97">
        <v>2482.8000000000002</v>
      </c>
      <c r="D97" t="s">
        <v>30</v>
      </c>
      <c r="E97">
        <v>91.082064604478802</v>
      </c>
      <c r="F97">
        <v>226138.55</v>
      </c>
    </row>
    <row r="98" spans="1:6" x14ac:dyDescent="0.25">
      <c r="A98" t="s">
        <v>210</v>
      </c>
      <c r="B98" t="s">
        <v>211</v>
      </c>
      <c r="C98">
        <v>2647.05</v>
      </c>
      <c r="D98" t="s">
        <v>30</v>
      </c>
      <c r="E98">
        <v>68.877266768666999</v>
      </c>
      <c r="F98">
        <v>182321.56899999999</v>
      </c>
    </row>
    <row r="99" spans="1:6" x14ac:dyDescent="0.25">
      <c r="A99" t="s">
        <v>212</v>
      </c>
      <c r="B99" t="s">
        <v>213</v>
      </c>
      <c r="C99">
        <v>470</v>
      </c>
      <c r="D99" t="s">
        <v>30</v>
      </c>
      <c r="E99">
        <v>47.217234042553201</v>
      </c>
      <c r="F99">
        <v>22192.1</v>
      </c>
    </row>
    <row r="100" spans="1:6" ht="30" x14ac:dyDescent="0.25">
      <c r="A100" t="s">
        <v>214</v>
      </c>
      <c r="B100" s="1" t="s">
        <v>4140</v>
      </c>
      <c r="C100">
        <v>2304</v>
      </c>
      <c r="D100" t="s">
        <v>30</v>
      </c>
      <c r="E100">
        <v>21.362500000000001</v>
      </c>
      <c r="F100">
        <v>49219.199999999997</v>
      </c>
    </row>
    <row r="101" spans="1:6" x14ac:dyDescent="0.25">
      <c r="A101" t="s">
        <v>216</v>
      </c>
      <c r="B101" t="s">
        <v>217</v>
      </c>
      <c r="C101">
        <v>272</v>
      </c>
      <c r="D101" t="s">
        <v>30</v>
      </c>
      <c r="E101">
        <v>79.684117647058798</v>
      </c>
      <c r="F101">
        <v>21674.080000000002</v>
      </c>
    </row>
    <row r="102" spans="1:6" x14ac:dyDescent="0.25">
      <c r="A102" t="s">
        <v>218</v>
      </c>
      <c r="B102" t="s">
        <v>219</v>
      </c>
      <c r="C102">
        <v>371</v>
      </c>
      <c r="D102" t="s">
        <v>30</v>
      </c>
      <c r="E102">
        <v>70.25</v>
      </c>
      <c r="F102">
        <v>26062.75</v>
      </c>
    </row>
    <row r="103" spans="1:6" x14ac:dyDescent="0.25">
      <c r="A103" t="s">
        <v>220</v>
      </c>
      <c r="B103" t="s">
        <v>221</v>
      </c>
      <c r="C103">
        <v>2059</v>
      </c>
      <c r="D103" t="s">
        <v>115</v>
      </c>
      <c r="E103">
        <v>15.210029140359399</v>
      </c>
      <c r="F103">
        <v>31317.45</v>
      </c>
    </row>
    <row r="104" spans="1:6" x14ac:dyDescent="0.25">
      <c r="A104" t="s">
        <v>222</v>
      </c>
      <c r="B104" t="s">
        <v>223</v>
      </c>
      <c r="C104">
        <v>17326</v>
      </c>
      <c r="D104" t="s">
        <v>115</v>
      </c>
      <c r="E104">
        <v>10.381979106545099</v>
      </c>
      <c r="F104">
        <v>179878.17</v>
      </c>
    </row>
    <row r="105" spans="1:6" x14ac:dyDescent="0.25">
      <c r="A105" t="s">
        <v>224</v>
      </c>
      <c r="B105" t="s">
        <v>225</v>
      </c>
      <c r="C105">
        <v>838</v>
      </c>
      <c r="D105" t="s">
        <v>115</v>
      </c>
      <c r="E105">
        <v>46.2899761336515</v>
      </c>
      <c r="F105">
        <v>38791</v>
      </c>
    </row>
    <row r="106" spans="1:6" x14ac:dyDescent="0.25">
      <c r="A106" t="s">
        <v>4141</v>
      </c>
      <c r="B106" t="s">
        <v>4142</v>
      </c>
      <c r="C106">
        <v>84</v>
      </c>
      <c r="D106" t="s">
        <v>115</v>
      </c>
      <c r="E106">
        <v>108.9</v>
      </c>
      <c r="F106">
        <v>9147.6</v>
      </c>
    </row>
    <row r="107" spans="1:6" x14ac:dyDescent="0.25">
      <c r="A107" t="s">
        <v>226</v>
      </c>
      <c r="B107" t="s">
        <v>227</v>
      </c>
      <c r="C107">
        <v>316</v>
      </c>
      <c r="D107" t="s">
        <v>115</v>
      </c>
      <c r="E107">
        <v>50.022784810126602</v>
      </c>
      <c r="F107">
        <v>15807.2</v>
      </c>
    </row>
    <row r="108" spans="1:6" x14ac:dyDescent="0.25">
      <c r="A108" t="s">
        <v>228</v>
      </c>
      <c r="B108" t="s">
        <v>229</v>
      </c>
      <c r="C108">
        <v>21</v>
      </c>
      <c r="D108" t="s">
        <v>30</v>
      </c>
      <c r="E108">
        <v>55.46</v>
      </c>
      <c r="F108">
        <v>1164.6600000000001</v>
      </c>
    </row>
    <row r="109" spans="1:6" x14ac:dyDescent="0.25">
      <c r="A109" t="s">
        <v>230</v>
      </c>
      <c r="B109" t="s">
        <v>231</v>
      </c>
      <c r="C109">
        <v>6</v>
      </c>
      <c r="D109" t="s">
        <v>30</v>
      </c>
      <c r="E109">
        <v>39.99</v>
      </c>
      <c r="F109">
        <v>239.94</v>
      </c>
    </row>
    <row r="110" spans="1:6" x14ac:dyDescent="0.25">
      <c r="A110" t="s">
        <v>232</v>
      </c>
      <c r="B110" t="s">
        <v>233</v>
      </c>
      <c r="C110">
        <v>1169</v>
      </c>
      <c r="D110" t="s">
        <v>115</v>
      </c>
      <c r="E110">
        <v>56.4263473053892</v>
      </c>
      <c r="F110">
        <v>65962.399999999994</v>
      </c>
    </row>
    <row r="111" spans="1:6" x14ac:dyDescent="0.25">
      <c r="A111" t="s">
        <v>234</v>
      </c>
      <c r="B111" t="s">
        <v>235</v>
      </c>
      <c r="C111">
        <v>624</v>
      </c>
      <c r="D111" t="s">
        <v>30</v>
      </c>
      <c r="E111">
        <v>52.167916666666699</v>
      </c>
      <c r="F111">
        <v>32552.78</v>
      </c>
    </row>
    <row r="112" spans="1:6" x14ac:dyDescent="0.25">
      <c r="A112" t="s">
        <v>236</v>
      </c>
      <c r="B112" t="s">
        <v>237</v>
      </c>
      <c r="C112">
        <v>1166</v>
      </c>
      <c r="D112" t="s">
        <v>30</v>
      </c>
      <c r="E112">
        <v>17.133679245282998</v>
      </c>
      <c r="F112">
        <v>19977.87</v>
      </c>
    </row>
    <row r="113" spans="1:6" x14ac:dyDescent="0.25">
      <c r="A113" t="s">
        <v>238</v>
      </c>
      <c r="B113" t="s">
        <v>239</v>
      </c>
      <c r="C113">
        <v>230</v>
      </c>
      <c r="D113" t="s">
        <v>30</v>
      </c>
      <c r="E113">
        <v>506.22</v>
      </c>
      <c r="F113">
        <v>116430.6</v>
      </c>
    </row>
    <row r="114" spans="1:6" x14ac:dyDescent="0.25">
      <c r="A114" t="s">
        <v>240</v>
      </c>
      <c r="B114" t="s">
        <v>241</v>
      </c>
      <c r="C114">
        <v>899</v>
      </c>
      <c r="D114" t="s">
        <v>242</v>
      </c>
      <c r="E114">
        <v>168.81023359288099</v>
      </c>
      <c r="F114">
        <v>151760.4</v>
      </c>
    </row>
    <row r="115" spans="1:6" x14ac:dyDescent="0.25">
      <c r="A115" t="s">
        <v>243</v>
      </c>
      <c r="B115" t="s">
        <v>244</v>
      </c>
      <c r="C115">
        <v>1077.8</v>
      </c>
      <c r="D115" t="s">
        <v>115</v>
      </c>
      <c r="E115">
        <v>107.36324735572499</v>
      </c>
      <c r="F115">
        <v>115716.10799999999</v>
      </c>
    </row>
    <row r="116" spans="1:6" x14ac:dyDescent="0.25">
      <c r="A116" t="s">
        <v>245</v>
      </c>
      <c r="B116" t="s">
        <v>246</v>
      </c>
      <c r="C116">
        <v>93</v>
      </c>
      <c r="D116" t="s">
        <v>115</v>
      </c>
      <c r="E116">
        <v>135.47311827957</v>
      </c>
      <c r="F116">
        <v>12599</v>
      </c>
    </row>
    <row r="117" spans="1:6" x14ac:dyDescent="0.25">
      <c r="A117" t="s">
        <v>247</v>
      </c>
      <c r="B117" t="s">
        <v>248</v>
      </c>
      <c r="C117">
        <v>21</v>
      </c>
      <c r="D117" t="s">
        <v>30</v>
      </c>
      <c r="E117">
        <v>170.98</v>
      </c>
      <c r="F117">
        <v>3590.58</v>
      </c>
    </row>
    <row r="118" spans="1:6" x14ac:dyDescent="0.25">
      <c r="A118" t="s">
        <v>249</v>
      </c>
      <c r="B118" t="s">
        <v>250</v>
      </c>
      <c r="C118">
        <v>12794</v>
      </c>
      <c r="D118" t="s">
        <v>30</v>
      </c>
      <c r="E118">
        <v>21.569687353446898</v>
      </c>
      <c r="F118">
        <v>275962.58</v>
      </c>
    </row>
    <row r="119" spans="1:6" x14ac:dyDescent="0.25">
      <c r="A119" t="s">
        <v>251</v>
      </c>
      <c r="B119" t="s">
        <v>252</v>
      </c>
      <c r="C119">
        <v>190</v>
      </c>
      <c r="D119" t="s">
        <v>30</v>
      </c>
      <c r="E119">
        <v>416.37</v>
      </c>
      <c r="F119">
        <v>79110.3</v>
      </c>
    </row>
    <row r="120" spans="1:6" x14ac:dyDescent="0.25">
      <c r="A120" t="s">
        <v>253</v>
      </c>
      <c r="B120" t="s">
        <v>254</v>
      </c>
      <c r="C120">
        <v>306</v>
      </c>
      <c r="D120" t="s">
        <v>30</v>
      </c>
      <c r="E120">
        <v>47.2</v>
      </c>
      <c r="F120">
        <v>14443.2</v>
      </c>
    </row>
    <row r="121" spans="1:6" x14ac:dyDescent="0.25">
      <c r="A121" t="s">
        <v>255</v>
      </c>
      <c r="B121" t="s">
        <v>256</v>
      </c>
      <c r="C121">
        <v>1328</v>
      </c>
      <c r="D121" t="s">
        <v>30</v>
      </c>
      <c r="E121">
        <v>37.69</v>
      </c>
      <c r="F121">
        <v>50052.32</v>
      </c>
    </row>
    <row r="122" spans="1:6" x14ac:dyDescent="0.25">
      <c r="A122" t="s">
        <v>257</v>
      </c>
      <c r="B122" t="s">
        <v>258</v>
      </c>
      <c r="C122">
        <v>102</v>
      </c>
      <c r="D122" t="s">
        <v>30</v>
      </c>
      <c r="E122">
        <v>6.8625490196078403</v>
      </c>
      <c r="F122">
        <v>699.98</v>
      </c>
    </row>
    <row r="123" spans="1:6" x14ac:dyDescent="0.25">
      <c r="A123" t="s">
        <v>259</v>
      </c>
      <c r="B123" t="s">
        <v>260</v>
      </c>
      <c r="C123">
        <v>765</v>
      </c>
      <c r="D123" t="s">
        <v>30</v>
      </c>
      <c r="E123">
        <v>397.41141176470597</v>
      </c>
      <c r="F123">
        <v>304019.73</v>
      </c>
    </row>
    <row r="124" spans="1:6" x14ac:dyDescent="0.25">
      <c r="A124" t="s">
        <v>261</v>
      </c>
      <c r="B124" t="s">
        <v>262</v>
      </c>
      <c r="C124">
        <v>176</v>
      </c>
      <c r="D124" t="s">
        <v>30</v>
      </c>
      <c r="E124">
        <v>66.931363636363599</v>
      </c>
      <c r="F124">
        <v>11779.92</v>
      </c>
    </row>
    <row r="125" spans="1:6" x14ac:dyDescent="0.25">
      <c r="A125" t="s">
        <v>263</v>
      </c>
      <c r="B125" t="s">
        <v>264</v>
      </c>
      <c r="C125">
        <v>55</v>
      </c>
      <c r="D125" t="s">
        <v>30</v>
      </c>
      <c r="E125">
        <v>1</v>
      </c>
      <c r="F125">
        <v>55</v>
      </c>
    </row>
    <row r="126" spans="1:6" x14ac:dyDescent="0.25">
      <c r="A126" t="s">
        <v>265</v>
      </c>
      <c r="B126" t="s">
        <v>266</v>
      </c>
      <c r="C126">
        <v>40</v>
      </c>
      <c r="D126" t="s">
        <v>115</v>
      </c>
      <c r="E126">
        <v>97.5</v>
      </c>
      <c r="F126">
        <v>3900</v>
      </c>
    </row>
    <row r="127" spans="1:6" x14ac:dyDescent="0.25">
      <c r="A127" t="s">
        <v>267</v>
      </c>
      <c r="B127" t="s">
        <v>268</v>
      </c>
      <c r="C127">
        <v>132</v>
      </c>
      <c r="D127" t="s">
        <v>30</v>
      </c>
      <c r="E127">
        <v>17.636363636363601</v>
      </c>
      <c r="F127">
        <v>2328</v>
      </c>
    </row>
    <row r="128" spans="1:6" x14ac:dyDescent="0.25">
      <c r="A128" t="s">
        <v>269</v>
      </c>
      <c r="B128" t="s">
        <v>270</v>
      </c>
      <c r="C128">
        <v>64</v>
      </c>
      <c r="D128" t="s">
        <v>30</v>
      </c>
      <c r="E128">
        <v>98.95</v>
      </c>
      <c r="F128">
        <v>6332.8</v>
      </c>
    </row>
    <row r="129" spans="1:6" x14ac:dyDescent="0.25">
      <c r="A129" t="s">
        <v>271</v>
      </c>
      <c r="B129" t="s">
        <v>272</v>
      </c>
      <c r="C129">
        <v>1368</v>
      </c>
      <c r="D129" t="s">
        <v>115</v>
      </c>
      <c r="E129">
        <v>16.2220321637427</v>
      </c>
      <c r="F129">
        <v>22191.74</v>
      </c>
    </row>
    <row r="130" spans="1:6" x14ac:dyDescent="0.25">
      <c r="A130" t="s">
        <v>273</v>
      </c>
      <c r="B130" t="s">
        <v>274</v>
      </c>
      <c r="C130">
        <v>666</v>
      </c>
      <c r="D130" t="s">
        <v>115</v>
      </c>
      <c r="E130">
        <v>41.3941441441441</v>
      </c>
      <c r="F130">
        <v>27568.5</v>
      </c>
    </row>
    <row r="131" spans="1:6" x14ac:dyDescent="0.25">
      <c r="A131" t="s">
        <v>275</v>
      </c>
      <c r="B131" t="s">
        <v>276</v>
      </c>
      <c r="C131">
        <v>300</v>
      </c>
      <c r="D131" t="s">
        <v>115</v>
      </c>
      <c r="E131">
        <v>40.950000000000003</v>
      </c>
      <c r="F131">
        <v>12285</v>
      </c>
    </row>
    <row r="132" spans="1:6" x14ac:dyDescent="0.25">
      <c r="A132" t="s">
        <v>277</v>
      </c>
      <c r="B132" t="s">
        <v>278</v>
      </c>
      <c r="C132">
        <v>373</v>
      </c>
      <c r="D132" t="s">
        <v>115</v>
      </c>
      <c r="E132">
        <v>37.5</v>
      </c>
      <c r="F132">
        <v>13987.5</v>
      </c>
    </row>
    <row r="133" spans="1:6" x14ac:dyDescent="0.25">
      <c r="A133" t="s">
        <v>279</v>
      </c>
      <c r="B133" t="s">
        <v>280</v>
      </c>
      <c r="C133">
        <v>386</v>
      </c>
      <c r="D133" t="s">
        <v>115</v>
      </c>
      <c r="E133">
        <v>36</v>
      </c>
      <c r="F133">
        <v>13896</v>
      </c>
    </row>
    <row r="134" spans="1:6" x14ac:dyDescent="0.25">
      <c r="A134" t="s">
        <v>281</v>
      </c>
      <c r="B134" t="s">
        <v>282</v>
      </c>
      <c r="C134">
        <v>1195</v>
      </c>
      <c r="D134" t="s">
        <v>115</v>
      </c>
      <c r="E134">
        <v>34.658744769874502</v>
      </c>
      <c r="F134">
        <v>41417.199999999997</v>
      </c>
    </row>
    <row r="135" spans="1:6" x14ac:dyDescent="0.25">
      <c r="A135" t="s">
        <v>283</v>
      </c>
      <c r="B135" t="s">
        <v>284</v>
      </c>
      <c r="C135">
        <v>173</v>
      </c>
      <c r="D135" t="s">
        <v>115</v>
      </c>
      <c r="E135">
        <v>83.410404624277504</v>
      </c>
      <c r="F135">
        <v>14430</v>
      </c>
    </row>
    <row r="136" spans="1:6" x14ac:dyDescent="0.25">
      <c r="A136" t="s">
        <v>285</v>
      </c>
      <c r="B136" t="s">
        <v>286</v>
      </c>
      <c r="C136">
        <v>180</v>
      </c>
      <c r="D136" t="s">
        <v>115</v>
      </c>
      <c r="E136">
        <v>285</v>
      </c>
      <c r="F136">
        <v>51300</v>
      </c>
    </row>
    <row r="137" spans="1:6" x14ac:dyDescent="0.25">
      <c r="A137" t="s">
        <v>287</v>
      </c>
      <c r="B137" t="s">
        <v>288</v>
      </c>
      <c r="C137">
        <v>160</v>
      </c>
      <c r="D137" t="s">
        <v>200</v>
      </c>
      <c r="E137">
        <v>109.2675</v>
      </c>
      <c r="F137">
        <v>17482.8</v>
      </c>
    </row>
    <row r="138" spans="1:6" x14ac:dyDescent="0.25">
      <c r="A138" t="s">
        <v>289</v>
      </c>
      <c r="B138" t="s">
        <v>290</v>
      </c>
      <c r="C138">
        <v>17</v>
      </c>
      <c r="D138" t="s">
        <v>30</v>
      </c>
      <c r="E138">
        <v>40.631176470588201</v>
      </c>
      <c r="F138">
        <v>690.73</v>
      </c>
    </row>
    <row r="139" spans="1:6" x14ac:dyDescent="0.25">
      <c r="A139" t="s">
        <v>291</v>
      </c>
      <c r="B139" t="s">
        <v>292</v>
      </c>
      <c r="C139">
        <v>536</v>
      </c>
      <c r="D139" t="s">
        <v>30</v>
      </c>
      <c r="E139">
        <v>288.23268656716402</v>
      </c>
      <c r="F139">
        <v>154492.72</v>
      </c>
    </row>
    <row r="140" spans="1:6" x14ac:dyDescent="0.25">
      <c r="A140" t="s">
        <v>293</v>
      </c>
      <c r="B140" t="s">
        <v>294</v>
      </c>
      <c r="C140">
        <v>354</v>
      </c>
      <c r="D140" t="s">
        <v>30</v>
      </c>
      <c r="E140">
        <v>176.28661016949201</v>
      </c>
      <c r="F140">
        <v>62405.46</v>
      </c>
    </row>
    <row r="141" spans="1:6" x14ac:dyDescent="0.25">
      <c r="A141" t="s">
        <v>295</v>
      </c>
      <c r="B141" t="s">
        <v>296</v>
      </c>
      <c r="C141">
        <v>1464</v>
      </c>
      <c r="D141" t="s">
        <v>30</v>
      </c>
      <c r="E141">
        <v>64.825136612021893</v>
      </c>
      <c r="F141">
        <v>94904</v>
      </c>
    </row>
    <row r="142" spans="1:6" x14ac:dyDescent="0.25">
      <c r="A142" t="s">
        <v>297</v>
      </c>
      <c r="B142" t="s">
        <v>298</v>
      </c>
      <c r="C142">
        <v>1441</v>
      </c>
      <c r="D142" t="s">
        <v>30</v>
      </c>
      <c r="E142">
        <v>65.2321721027065</v>
      </c>
      <c r="F142">
        <v>93999.56</v>
      </c>
    </row>
    <row r="143" spans="1:6" x14ac:dyDescent="0.25">
      <c r="A143" t="s">
        <v>299</v>
      </c>
      <c r="B143" t="s">
        <v>300</v>
      </c>
      <c r="C143">
        <v>8</v>
      </c>
      <c r="D143" t="s">
        <v>30</v>
      </c>
      <c r="E143">
        <v>1033.8499999999999</v>
      </c>
      <c r="F143">
        <v>8270.7999999999993</v>
      </c>
    </row>
    <row r="144" spans="1:6" x14ac:dyDescent="0.25">
      <c r="A144" t="s">
        <v>301</v>
      </c>
      <c r="B144" t="s">
        <v>302</v>
      </c>
      <c r="C144">
        <v>3</v>
      </c>
      <c r="D144" t="s">
        <v>30</v>
      </c>
      <c r="E144">
        <v>791.78</v>
      </c>
      <c r="F144">
        <v>2375.34</v>
      </c>
    </row>
    <row r="145" spans="1:6" x14ac:dyDescent="0.25">
      <c r="A145" t="s">
        <v>303</v>
      </c>
      <c r="B145" t="s">
        <v>304</v>
      </c>
      <c r="C145">
        <v>4811</v>
      </c>
      <c r="D145" t="s">
        <v>30</v>
      </c>
      <c r="E145">
        <v>65.408118894200797</v>
      </c>
      <c r="F145">
        <v>314678.46000000002</v>
      </c>
    </row>
    <row r="146" spans="1:6" x14ac:dyDescent="0.25">
      <c r="A146" t="s">
        <v>305</v>
      </c>
      <c r="B146" t="s">
        <v>306</v>
      </c>
      <c r="C146">
        <v>1742</v>
      </c>
      <c r="D146" t="s">
        <v>115</v>
      </c>
      <c r="E146">
        <v>17.829357060849599</v>
      </c>
      <c r="F146">
        <v>31058.74</v>
      </c>
    </row>
    <row r="147" spans="1:6" x14ac:dyDescent="0.25">
      <c r="A147" t="s">
        <v>307</v>
      </c>
      <c r="B147" t="s">
        <v>308</v>
      </c>
      <c r="C147">
        <v>245</v>
      </c>
      <c r="D147" t="s">
        <v>30</v>
      </c>
      <c r="E147">
        <v>148.67044897959201</v>
      </c>
      <c r="F147">
        <v>36424.26</v>
      </c>
    </row>
    <row r="148" spans="1:6" x14ac:dyDescent="0.25">
      <c r="A148" t="s">
        <v>309</v>
      </c>
      <c r="B148" t="s">
        <v>310</v>
      </c>
      <c r="C148">
        <v>138</v>
      </c>
      <c r="D148" t="s">
        <v>30</v>
      </c>
      <c r="E148">
        <v>237.37681159420299</v>
      </c>
      <c r="F148">
        <v>32758</v>
      </c>
    </row>
    <row r="149" spans="1:6" x14ac:dyDescent="0.25">
      <c r="A149" t="s">
        <v>311</v>
      </c>
      <c r="B149" t="s">
        <v>312</v>
      </c>
      <c r="C149">
        <v>18</v>
      </c>
      <c r="D149" t="s">
        <v>115</v>
      </c>
      <c r="E149">
        <v>40.950000000000003</v>
      </c>
      <c r="F149">
        <v>737.1</v>
      </c>
    </row>
    <row r="150" spans="1:6" x14ac:dyDescent="0.25">
      <c r="A150" t="s">
        <v>313</v>
      </c>
      <c r="B150" t="s">
        <v>314</v>
      </c>
      <c r="C150">
        <v>1</v>
      </c>
      <c r="D150" t="s">
        <v>30</v>
      </c>
      <c r="E150">
        <v>516.25</v>
      </c>
      <c r="F150">
        <v>516.25</v>
      </c>
    </row>
    <row r="151" spans="1:6" x14ac:dyDescent="0.25">
      <c r="A151" t="s">
        <v>315</v>
      </c>
      <c r="B151" t="s">
        <v>316</v>
      </c>
      <c r="C151">
        <v>140</v>
      </c>
      <c r="D151" t="s">
        <v>30</v>
      </c>
      <c r="E151">
        <v>109.74</v>
      </c>
      <c r="F151">
        <v>15363.6</v>
      </c>
    </row>
    <row r="152" spans="1:6" x14ac:dyDescent="0.25">
      <c r="A152" t="s">
        <v>317</v>
      </c>
      <c r="B152" t="s">
        <v>318</v>
      </c>
      <c r="C152">
        <v>21</v>
      </c>
      <c r="D152" t="s">
        <v>115</v>
      </c>
      <c r="E152">
        <v>65.5</v>
      </c>
      <c r="F152">
        <v>1375.5</v>
      </c>
    </row>
    <row r="153" spans="1:6" x14ac:dyDescent="0.25">
      <c r="A153" t="s">
        <v>319</v>
      </c>
      <c r="B153" t="s">
        <v>320</v>
      </c>
      <c r="C153">
        <v>910</v>
      </c>
      <c r="D153" t="s">
        <v>115</v>
      </c>
      <c r="E153">
        <v>32.239175824175803</v>
      </c>
      <c r="F153">
        <v>29337.65</v>
      </c>
    </row>
    <row r="154" spans="1:6" x14ac:dyDescent="0.25">
      <c r="A154" t="s">
        <v>321</v>
      </c>
      <c r="B154" t="s">
        <v>322</v>
      </c>
      <c r="C154">
        <v>1345</v>
      </c>
      <c r="D154" t="s">
        <v>115</v>
      </c>
      <c r="E154">
        <v>39.553085501858703</v>
      </c>
      <c r="F154">
        <v>53198.9</v>
      </c>
    </row>
    <row r="155" spans="1:6" x14ac:dyDescent="0.25">
      <c r="A155" t="s">
        <v>323</v>
      </c>
      <c r="B155" t="s">
        <v>324</v>
      </c>
      <c r="C155">
        <v>4</v>
      </c>
      <c r="D155" t="s">
        <v>115</v>
      </c>
      <c r="E155">
        <v>60</v>
      </c>
      <c r="F155">
        <v>240</v>
      </c>
    </row>
    <row r="156" spans="1:6" x14ac:dyDescent="0.25">
      <c r="A156" t="s">
        <v>4143</v>
      </c>
      <c r="B156" t="s">
        <v>324</v>
      </c>
      <c r="C156">
        <v>45</v>
      </c>
      <c r="D156" t="s">
        <v>115</v>
      </c>
      <c r="E156">
        <v>240</v>
      </c>
      <c r="F156">
        <v>10800</v>
      </c>
    </row>
    <row r="157" spans="1:6" x14ac:dyDescent="0.25">
      <c r="A157" t="s">
        <v>325</v>
      </c>
      <c r="B157" t="s">
        <v>326</v>
      </c>
      <c r="C157">
        <v>4141</v>
      </c>
      <c r="D157" t="s">
        <v>200</v>
      </c>
      <c r="E157">
        <v>36.880504709007504</v>
      </c>
      <c r="F157">
        <v>152722.17000000001</v>
      </c>
    </row>
    <row r="158" spans="1:6" x14ac:dyDescent="0.25">
      <c r="A158" t="s">
        <v>327</v>
      </c>
      <c r="B158" t="s">
        <v>328</v>
      </c>
      <c r="C158">
        <v>29</v>
      </c>
      <c r="D158" t="s">
        <v>200</v>
      </c>
      <c r="E158">
        <v>90</v>
      </c>
      <c r="F158">
        <v>2610</v>
      </c>
    </row>
    <row r="159" spans="1:6" x14ac:dyDescent="0.25">
      <c r="A159" t="s">
        <v>329</v>
      </c>
      <c r="B159" t="s">
        <v>330</v>
      </c>
      <c r="C159">
        <v>222</v>
      </c>
      <c r="D159" t="s">
        <v>200</v>
      </c>
      <c r="E159">
        <v>68.400000000000006</v>
      </c>
      <c r="F159">
        <v>15184.8</v>
      </c>
    </row>
    <row r="160" spans="1:6" x14ac:dyDescent="0.25">
      <c r="A160" t="s">
        <v>331</v>
      </c>
      <c r="B160" t="s">
        <v>332</v>
      </c>
      <c r="C160">
        <v>149</v>
      </c>
      <c r="D160" t="s">
        <v>200</v>
      </c>
      <c r="E160">
        <v>567.03543624161102</v>
      </c>
      <c r="F160">
        <v>84488.28</v>
      </c>
    </row>
    <row r="161" spans="1:6" x14ac:dyDescent="0.25">
      <c r="A161" t="s">
        <v>333</v>
      </c>
      <c r="B161" t="s">
        <v>334</v>
      </c>
      <c r="C161">
        <v>5066</v>
      </c>
      <c r="D161" t="s">
        <v>115</v>
      </c>
      <c r="E161">
        <v>24.1539676273194</v>
      </c>
      <c r="F161">
        <v>122364</v>
      </c>
    </row>
    <row r="162" spans="1:6" x14ac:dyDescent="0.25">
      <c r="A162" t="s">
        <v>335</v>
      </c>
      <c r="B162" t="s">
        <v>336</v>
      </c>
      <c r="C162">
        <v>5</v>
      </c>
      <c r="D162" t="s">
        <v>30</v>
      </c>
      <c r="E162">
        <v>18.04</v>
      </c>
      <c r="F162">
        <v>90.2</v>
      </c>
    </row>
    <row r="163" spans="1:6" x14ac:dyDescent="0.25">
      <c r="A163" t="s">
        <v>337</v>
      </c>
      <c r="B163" t="s">
        <v>338</v>
      </c>
      <c r="C163">
        <v>302</v>
      </c>
      <c r="D163" t="s">
        <v>30</v>
      </c>
      <c r="E163">
        <v>135.30834437086099</v>
      </c>
      <c r="F163">
        <v>40863.120000000003</v>
      </c>
    </row>
    <row r="164" spans="1:6" x14ac:dyDescent="0.25">
      <c r="A164" t="s">
        <v>4144</v>
      </c>
      <c r="B164" t="s">
        <v>4145</v>
      </c>
      <c r="C164">
        <v>912</v>
      </c>
      <c r="D164" t="s">
        <v>30</v>
      </c>
      <c r="E164">
        <v>64.69</v>
      </c>
      <c r="F164">
        <v>58997.279999999999</v>
      </c>
    </row>
    <row r="165" spans="1:6" x14ac:dyDescent="0.25">
      <c r="A165" t="s">
        <v>339</v>
      </c>
      <c r="B165" t="s">
        <v>340</v>
      </c>
      <c r="C165">
        <v>53.87</v>
      </c>
      <c r="D165" t="s">
        <v>30</v>
      </c>
      <c r="E165">
        <v>819.65</v>
      </c>
      <c r="F165">
        <v>44154.5455</v>
      </c>
    </row>
    <row r="166" spans="1:6" x14ac:dyDescent="0.25">
      <c r="A166" t="s">
        <v>341</v>
      </c>
      <c r="B166" t="s">
        <v>342</v>
      </c>
      <c r="C166">
        <v>469</v>
      </c>
      <c r="D166" t="s">
        <v>30</v>
      </c>
      <c r="E166">
        <v>32.6440298507463</v>
      </c>
      <c r="F166">
        <v>15310.05</v>
      </c>
    </row>
    <row r="167" spans="1:6" x14ac:dyDescent="0.25">
      <c r="A167" t="s">
        <v>343</v>
      </c>
      <c r="B167" t="s">
        <v>344</v>
      </c>
      <c r="C167">
        <v>660</v>
      </c>
      <c r="D167" t="s">
        <v>30</v>
      </c>
      <c r="E167">
        <v>32.72</v>
      </c>
      <c r="F167">
        <v>21595.200000000001</v>
      </c>
    </row>
    <row r="168" spans="1:6" x14ac:dyDescent="0.25">
      <c r="A168" t="s">
        <v>345</v>
      </c>
      <c r="B168" t="s">
        <v>346</v>
      </c>
      <c r="C168">
        <v>1219</v>
      </c>
      <c r="D168" t="s">
        <v>30</v>
      </c>
      <c r="E168">
        <v>28.4335520918786</v>
      </c>
      <c r="F168">
        <v>34660.5</v>
      </c>
    </row>
    <row r="169" spans="1:6" x14ac:dyDescent="0.25">
      <c r="A169" t="s">
        <v>347</v>
      </c>
      <c r="B169" t="s">
        <v>348</v>
      </c>
      <c r="C169">
        <v>287</v>
      </c>
      <c r="D169" t="s">
        <v>30</v>
      </c>
      <c r="E169">
        <v>29.5012543554007</v>
      </c>
      <c r="F169">
        <v>8466.86</v>
      </c>
    </row>
    <row r="170" spans="1:6" x14ac:dyDescent="0.25">
      <c r="A170" t="s">
        <v>349</v>
      </c>
      <c r="B170" t="s">
        <v>350</v>
      </c>
      <c r="C170">
        <v>204</v>
      </c>
      <c r="D170" t="s">
        <v>30</v>
      </c>
      <c r="E170">
        <v>26.86</v>
      </c>
      <c r="F170">
        <v>5479.44</v>
      </c>
    </row>
    <row r="171" spans="1:6" x14ac:dyDescent="0.25">
      <c r="A171" t="s">
        <v>351</v>
      </c>
      <c r="B171" t="s">
        <v>352</v>
      </c>
      <c r="C171">
        <v>98</v>
      </c>
      <c r="D171" t="s">
        <v>30</v>
      </c>
      <c r="E171">
        <v>78.768571428571406</v>
      </c>
      <c r="F171">
        <v>7719.32</v>
      </c>
    </row>
    <row r="172" spans="1:6" x14ac:dyDescent="0.25">
      <c r="A172" t="s">
        <v>353</v>
      </c>
      <c r="B172" t="s">
        <v>354</v>
      </c>
      <c r="C172">
        <v>220</v>
      </c>
      <c r="D172" t="s">
        <v>30</v>
      </c>
      <c r="E172">
        <v>31.107272727272701</v>
      </c>
      <c r="F172">
        <v>6843.6</v>
      </c>
    </row>
    <row r="173" spans="1:6" x14ac:dyDescent="0.25">
      <c r="A173" t="s">
        <v>355</v>
      </c>
      <c r="B173" t="s">
        <v>356</v>
      </c>
      <c r="C173">
        <v>678</v>
      </c>
      <c r="D173" t="s">
        <v>30</v>
      </c>
      <c r="E173">
        <v>127.592920353982</v>
      </c>
      <c r="F173">
        <v>86508</v>
      </c>
    </row>
    <row r="174" spans="1:6" x14ac:dyDescent="0.25">
      <c r="A174" t="s">
        <v>357</v>
      </c>
      <c r="B174" t="s">
        <v>358</v>
      </c>
      <c r="C174">
        <v>849</v>
      </c>
      <c r="D174" t="s">
        <v>115</v>
      </c>
      <c r="E174">
        <v>15.054734982332199</v>
      </c>
      <c r="F174">
        <v>12781.47</v>
      </c>
    </row>
    <row r="175" spans="1:6" x14ac:dyDescent="0.25">
      <c r="A175" t="s">
        <v>359</v>
      </c>
      <c r="B175" t="s">
        <v>360</v>
      </c>
      <c r="C175">
        <v>0.219999999999999</v>
      </c>
      <c r="D175" t="s">
        <v>115</v>
      </c>
      <c r="E175">
        <v>68.75</v>
      </c>
      <c r="F175">
        <v>15.124999999999901</v>
      </c>
    </row>
    <row r="176" spans="1:6" x14ac:dyDescent="0.25">
      <c r="A176" t="s">
        <v>361</v>
      </c>
      <c r="B176" t="s">
        <v>362</v>
      </c>
      <c r="C176">
        <v>1207</v>
      </c>
      <c r="D176" t="s">
        <v>115</v>
      </c>
      <c r="E176">
        <v>265.555343827672</v>
      </c>
      <c r="F176">
        <v>320525.3</v>
      </c>
    </row>
    <row r="177" spans="1:6" x14ac:dyDescent="0.25">
      <c r="A177" t="s">
        <v>363</v>
      </c>
      <c r="B177" t="s">
        <v>364</v>
      </c>
      <c r="C177">
        <v>543</v>
      </c>
      <c r="D177" t="s">
        <v>30</v>
      </c>
      <c r="E177">
        <v>65.339226519337004</v>
      </c>
      <c r="F177">
        <v>35479.199999999997</v>
      </c>
    </row>
    <row r="178" spans="1:6" x14ac:dyDescent="0.25">
      <c r="A178" t="s">
        <v>365</v>
      </c>
      <c r="B178" t="s">
        <v>366</v>
      </c>
      <c r="C178">
        <v>48</v>
      </c>
      <c r="D178" t="s">
        <v>115</v>
      </c>
      <c r="E178">
        <v>114.68</v>
      </c>
      <c r="F178">
        <v>5504.64</v>
      </c>
    </row>
    <row r="179" spans="1:6" x14ac:dyDescent="0.25">
      <c r="A179" t="s">
        <v>367</v>
      </c>
      <c r="B179" t="s">
        <v>368</v>
      </c>
      <c r="C179">
        <v>6</v>
      </c>
      <c r="D179" t="s">
        <v>115</v>
      </c>
      <c r="E179">
        <v>1</v>
      </c>
      <c r="F179">
        <v>6</v>
      </c>
    </row>
    <row r="180" spans="1:6" x14ac:dyDescent="0.25">
      <c r="A180" t="s">
        <v>369</v>
      </c>
      <c r="B180" t="s">
        <v>370</v>
      </c>
      <c r="C180">
        <v>645</v>
      </c>
      <c r="D180" t="s">
        <v>115</v>
      </c>
      <c r="E180">
        <v>26.4827906976744</v>
      </c>
      <c r="F180">
        <v>17081.400000000001</v>
      </c>
    </row>
    <row r="181" spans="1:6" x14ac:dyDescent="0.25">
      <c r="A181" t="s">
        <v>371</v>
      </c>
      <c r="B181" t="s">
        <v>372</v>
      </c>
      <c r="C181">
        <v>6423</v>
      </c>
      <c r="D181" t="s">
        <v>115</v>
      </c>
      <c r="E181">
        <v>19.833610462400699</v>
      </c>
      <c r="F181">
        <v>127391.28</v>
      </c>
    </row>
    <row r="182" spans="1:6" x14ac:dyDescent="0.25">
      <c r="A182" t="s">
        <v>373</v>
      </c>
      <c r="B182" t="s">
        <v>374</v>
      </c>
      <c r="C182">
        <v>24453</v>
      </c>
      <c r="D182" t="s">
        <v>115</v>
      </c>
      <c r="E182">
        <v>17.769079458553101</v>
      </c>
      <c r="F182">
        <v>434507.3</v>
      </c>
    </row>
    <row r="183" spans="1:6" x14ac:dyDescent="0.25">
      <c r="A183" t="s">
        <v>375</v>
      </c>
      <c r="B183" t="s">
        <v>376</v>
      </c>
      <c r="C183">
        <v>4916.8</v>
      </c>
      <c r="D183" t="s">
        <v>115</v>
      </c>
      <c r="E183">
        <v>70.148063781321198</v>
      </c>
      <c r="F183">
        <v>344904</v>
      </c>
    </row>
    <row r="184" spans="1:6" x14ac:dyDescent="0.25">
      <c r="A184" t="s">
        <v>377</v>
      </c>
      <c r="B184" t="s">
        <v>378</v>
      </c>
      <c r="C184">
        <v>1</v>
      </c>
      <c r="D184" t="s">
        <v>200</v>
      </c>
      <c r="E184">
        <v>152.1</v>
      </c>
      <c r="F184">
        <v>152.1</v>
      </c>
    </row>
    <row r="185" spans="1:6" x14ac:dyDescent="0.25">
      <c r="A185" t="s">
        <v>379</v>
      </c>
      <c r="B185" t="s">
        <v>380</v>
      </c>
      <c r="C185">
        <v>192</v>
      </c>
      <c r="D185" t="s">
        <v>115</v>
      </c>
      <c r="E185">
        <v>94.84375</v>
      </c>
      <c r="F185">
        <v>18210</v>
      </c>
    </row>
    <row r="186" spans="1:6" x14ac:dyDescent="0.25">
      <c r="A186" t="s">
        <v>381</v>
      </c>
      <c r="B186" t="s">
        <v>382</v>
      </c>
      <c r="C186">
        <v>270</v>
      </c>
      <c r="D186" t="s">
        <v>115</v>
      </c>
      <c r="E186">
        <v>168.04533333333299</v>
      </c>
      <c r="F186">
        <v>45372.24</v>
      </c>
    </row>
    <row r="187" spans="1:6" x14ac:dyDescent="0.25">
      <c r="A187" t="s">
        <v>383</v>
      </c>
      <c r="B187" t="s">
        <v>384</v>
      </c>
      <c r="C187">
        <v>3208.2</v>
      </c>
      <c r="D187" t="s">
        <v>115</v>
      </c>
      <c r="E187">
        <v>181.67972071566601</v>
      </c>
      <c r="F187">
        <v>582864.88</v>
      </c>
    </row>
    <row r="188" spans="1:6" x14ac:dyDescent="0.25">
      <c r="A188" t="s">
        <v>385</v>
      </c>
      <c r="B188" t="s">
        <v>386</v>
      </c>
      <c r="C188">
        <v>335</v>
      </c>
      <c r="D188" t="s">
        <v>115</v>
      </c>
      <c r="E188">
        <v>170.81194029850701</v>
      </c>
      <c r="F188">
        <v>57222</v>
      </c>
    </row>
    <row r="189" spans="1:6" x14ac:dyDescent="0.25">
      <c r="A189" t="s">
        <v>387</v>
      </c>
      <c r="B189" t="s">
        <v>388</v>
      </c>
      <c r="C189">
        <v>2</v>
      </c>
      <c r="D189" t="s">
        <v>30</v>
      </c>
      <c r="E189">
        <v>1</v>
      </c>
      <c r="F189">
        <v>2</v>
      </c>
    </row>
    <row r="190" spans="1:6" x14ac:dyDescent="0.25">
      <c r="A190" t="s">
        <v>389</v>
      </c>
      <c r="B190" t="s">
        <v>390</v>
      </c>
      <c r="C190">
        <v>731</v>
      </c>
      <c r="D190" t="s">
        <v>30</v>
      </c>
      <c r="E190">
        <v>42.369740082079304</v>
      </c>
      <c r="F190">
        <v>30972.28</v>
      </c>
    </row>
    <row r="191" spans="1:6" x14ac:dyDescent="0.25">
      <c r="A191" t="s">
        <v>391</v>
      </c>
      <c r="B191" t="s">
        <v>392</v>
      </c>
      <c r="C191">
        <v>171</v>
      </c>
      <c r="D191" t="s">
        <v>30</v>
      </c>
      <c r="E191">
        <v>92.576549707602297</v>
      </c>
      <c r="F191">
        <v>15830.59</v>
      </c>
    </row>
    <row r="192" spans="1:6" x14ac:dyDescent="0.25">
      <c r="A192" t="s">
        <v>393</v>
      </c>
      <c r="B192" t="s">
        <v>394</v>
      </c>
      <c r="C192">
        <v>785</v>
      </c>
      <c r="D192" t="s">
        <v>115</v>
      </c>
      <c r="E192">
        <v>28.073146496815301</v>
      </c>
      <c r="F192">
        <v>22037.42</v>
      </c>
    </row>
    <row r="193" spans="1:6" x14ac:dyDescent="0.25">
      <c r="A193" t="s">
        <v>395</v>
      </c>
      <c r="B193" t="s">
        <v>396</v>
      </c>
      <c r="C193">
        <v>692</v>
      </c>
      <c r="D193" t="s">
        <v>115</v>
      </c>
      <c r="E193">
        <v>16.438150289017301</v>
      </c>
      <c r="F193">
        <v>11375.2</v>
      </c>
    </row>
    <row r="194" spans="1:6" x14ac:dyDescent="0.25">
      <c r="A194" t="s">
        <v>397</v>
      </c>
      <c r="B194" t="s">
        <v>398</v>
      </c>
      <c r="C194">
        <v>210</v>
      </c>
      <c r="D194" t="s">
        <v>115</v>
      </c>
      <c r="E194">
        <v>38.792380952381002</v>
      </c>
      <c r="F194">
        <v>8146.4</v>
      </c>
    </row>
    <row r="195" spans="1:6" x14ac:dyDescent="0.25">
      <c r="A195" t="s">
        <v>399</v>
      </c>
      <c r="B195" t="s">
        <v>400</v>
      </c>
      <c r="C195">
        <v>4</v>
      </c>
      <c r="D195" t="s">
        <v>200</v>
      </c>
      <c r="E195">
        <v>110</v>
      </c>
      <c r="F195">
        <v>440</v>
      </c>
    </row>
    <row r="196" spans="1:6" x14ac:dyDescent="0.25">
      <c r="A196" t="s">
        <v>401</v>
      </c>
      <c r="B196" t="s">
        <v>402</v>
      </c>
      <c r="C196">
        <v>1200</v>
      </c>
      <c r="D196" t="s">
        <v>30</v>
      </c>
      <c r="E196">
        <v>10.55</v>
      </c>
      <c r="F196">
        <v>12660</v>
      </c>
    </row>
    <row r="197" spans="1:6" x14ac:dyDescent="0.25">
      <c r="A197" t="s">
        <v>403</v>
      </c>
      <c r="B197" t="s">
        <v>404</v>
      </c>
      <c r="C197">
        <v>254</v>
      </c>
      <c r="D197" t="s">
        <v>30</v>
      </c>
      <c r="E197">
        <v>26.99</v>
      </c>
      <c r="F197">
        <v>6855.46</v>
      </c>
    </row>
    <row r="198" spans="1:6" x14ac:dyDescent="0.25">
      <c r="A198" t="s">
        <v>405</v>
      </c>
      <c r="B198" t="s">
        <v>406</v>
      </c>
      <c r="C198">
        <v>51</v>
      </c>
      <c r="D198" t="s">
        <v>30</v>
      </c>
      <c r="E198">
        <v>1</v>
      </c>
      <c r="F198">
        <v>51</v>
      </c>
    </row>
    <row r="199" spans="1:6" x14ac:dyDescent="0.25">
      <c r="A199" t="s">
        <v>407</v>
      </c>
      <c r="B199" t="s">
        <v>408</v>
      </c>
      <c r="C199">
        <v>1390.2</v>
      </c>
      <c r="D199" t="s">
        <v>115</v>
      </c>
      <c r="E199">
        <v>76.669939577039301</v>
      </c>
      <c r="F199">
        <v>106586.55</v>
      </c>
    </row>
    <row r="200" spans="1:6" x14ac:dyDescent="0.25">
      <c r="A200" t="s">
        <v>409</v>
      </c>
      <c r="B200" t="s">
        <v>410</v>
      </c>
      <c r="C200">
        <v>22</v>
      </c>
      <c r="D200" t="s">
        <v>115</v>
      </c>
      <c r="E200">
        <v>58.08</v>
      </c>
      <c r="F200">
        <v>1277.76</v>
      </c>
    </row>
    <row r="201" spans="1:6" x14ac:dyDescent="0.25">
      <c r="A201" t="s">
        <v>411</v>
      </c>
      <c r="B201" t="s">
        <v>412</v>
      </c>
      <c r="C201">
        <v>259</v>
      </c>
      <c r="D201" t="s">
        <v>30</v>
      </c>
      <c r="E201">
        <v>307.57142857142901</v>
      </c>
      <c r="F201">
        <v>79661</v>
      </c>
    </row>
    <row r="202" spans="1:6" x14ac:dyDescent="0.25">
      <c r="A202" t="s">
        <v>413</v>
      </c>
      <c r="B202" t="s">
        <v>414</v>
      </c>
      <c r="C202">
        <v>19</v>
      </c>
      <c r="D202" t="s">
        <v>30</v>
      </c>
      <c r="E202">
        <v>47.315789473684198</v>
      </c>
      <c r="F202">
        <v>899</v>
      </c>
    </row>
    <row r="203" spans="1:6" x14ac:dyDescent="0.25">
      <c r="A203" t="s">
        <v>415</v>
      </c>
      <c r="B203" t="s">
        <v>416</v>
      </c>
      <c r="C203">
        <v>262</v>
      </c>
      <c r="D203" t="s">
        <v>30</v>
      </c>
      <c r="E203">
        <v>122.252671755725</v>
      </c>
      <c r="F203">
        <v>32030.2</v>
      </c>
    </row>
    <row r="204" spans="1:6" x14ac:dyDescent="0.25">
      <c r="A204" t="s">
        <v>417</v>
      </c>
      <c r="B204" t="s">
        <v>418</v>
      </c>
      <c r="C204">
        <v>71</v>
      </c>
      <c r="D204" t="s">
        <v>30</v>
      </c>
      <c r="E204">
        <v>414.77112676056299</v>
      </c>
      <c r="F204">
        <v>29448.75</v>
      </c>
    </row>
    <row r="205" spans="1:6" x14ac:dyDescent="0.25">
      <c r="A205" t="s">
        <v>419</v>
      </c>
      <c r="B205" t="s">
        <v>420</v>
      </c>
      <c r="C205">
        <v>24</v>
      </c>
      <c r="D205" t="s">
        <v>30</v>
      </c>
      <c r="E205">
        <v>1</v>
      </c>
      <c r="F205">
        <v>24</v>
      </c>
    </row>
    <row r="206" spans="1:6" x14ac:dyDescent="0.25">
      <c r="A206" t="s">
        <v>421</v>
      </c>
      <c r="B206" t="s">
        <v>422</v>
      </c>
      <c r="C206">
        <v>3551.14</v>
      </c>
      <c r="D206" t="s">
        <v>30</v>
      </c>
      <c r="E206">
        <v>96.382260344565395</v>
      </c>
      <c r="F206">
        <v>342266.9</v>
      </c>
    </row>
    <row r="207" spans="1:6" x14ac:dyDescent="0.25">
      <c r="A207" t="s">
        <v>423</v>
      </c>
      <c r="B207" t="s">
        <v>424</v>
      </c>
      <c r="C207">
        <v>464</v>
      </c>
      <c r="D207" t="s">
        <v>30</v>
      </c>
      <c r="E207">
        <v>35</v>
      </c>
      <c r="F207">
        <v>16240</v>
      </c>
    </row>
    <row r="208" spans="1:6" x14ac:dyDescent="0.25">
      <c r="A208" t="s">
        <v>425</v>
      </c>
      <c r="B208" t="s">
        <v>426</v>
      </c>
      <c r="C208">
        <v>4</v>
      </c>
      <c r="D208" t="s">
        <v>115</v>
      </c>
      <c r="E208">
        <v>117.24</v>
      </c>
      <c r="F208">
        <v>468.96</v>
      </c>
    </row>
    <row r="209" spans="1:6" x14ac:dyDescent="0.25">
      <c r="A209" t="s">
        <v>427</v>
      </c>
      <c r="B209" t="s">
        <v>428</v>
      </c>
      <c r="C209">
        <v>84</v>
      </c>
      <c r="D209" t="s">
        <v>30</v>
      </c>
      <c r="E209">
        <v>1</v>
      </c>
      <c r="F209">
        <v>84</v>
      </c>
    </row>
    <row r="210" spans="1:6" x14ac:dyDescent="0.25">
      <c r="A210" t="s">
        <v>429</v>
      </c>
      <c r="B210" t="s">
        <v>430</v>
      </c>
      <c r="C210">
        <v>4</v>
      </c>
      <c r="D210" t="s">
        <v>30</v>
      </c>
      <c r="E210">
        <v>613.29999999999995</v>
      </c>
      <c r="F210">
        <v>2453.1999999999998</v>
      </c>
    </row>
    <row r="211" spans="1:6" ht="30" x14ac:dyDescent="0.25">
      <c r="A211" t="s">
        <v>431</v>
      </c>
      <c r="B211" s="1" t="s">
        <v>4146</v>
      </c>
      <c r="C211">
        <v>33</v>
      </c>
      <c r="D211" t="s">
        <v>30</v>
      </c>
      <c r="E211">
        <v>167.24121212121199</v>
      </c>
      <c r="F211">
        <v>5518.96</v>
      </c>
    </row>
    <row r="212" spans="1:6" x14ac:dyDescent="0.25">
      <c r="A212" t="s">
        <v>433</v>
      </c>
      <c r="B212" t="s">
        <v>434</v>
      </c>
      <c r="C212">
        <v>12</v>
      </c>
      <c r="D212" t="s">
        <v>30</v>
      </c>
      <c r="E212">
        <v>124.49</v>
      </c>
      <c r="F212">
        <v>1493.88</v>
      </c>
    </row>
    <row r="213" spans="1:6" ht="30" x14ac:dyDescent="0.25">
      <c r="A213" t="s">
        <v>435</v>
      </c>
      <c r="B213" s="1" t="s">
        <v>4147</v>
      </c>
      <c r="C213">
        <v>945</v>
      </c>
      <c r="D213" t="s">
        <v>30</v>
      </c>
      <c r="E213">
        <v>576.89043386243395</v>
      </c>
      <c r="F213">
        <v>545161.46</v>
      </c>
    </row>
    <row r="214" spans="1:6" ht="45" x14ac:dyDescent="0.25">
      <c r="A214" t="s">
        <v>437</v>
      </c>
      <c r="B214" s="1" t="s">
        <v>438</v>
      </c>
      <c r="C214">
        <v>1610</v>
      </c>
      <c r="D214" t="s">
        <v>30</v>
      </c>
      <c r="E214">
        <v>594.11269565217401</v>
      </c>
      <c r="F214">
        <v>956521.44</v>
      </c>
    </row>
    <row r="215" spans="1:6" ht="30" x14ac:dyDescent="0.25">
      <c r="A215" t="s">
        <v>439</v>
      </c>
      <c r="B215" s="1" t="s">
        <v>440</v>
      </c>
      <c r="C215">
        <v>33</v>
      </c>
      <c r="D215" t="s">
        <v>30</v>
      </c>
      <c r="E215">
        <v>643.97</v>
      </c>
      <c r="F215">
        <v>21251.01</v>
      </c>
    </row>
    <row r="216" spans="1:6" x14ac:dyDescent="0.25">
      <c r="A216" t="s">
        <v>441</v>
      </c>
      <c r="B216" t="s">
        <v>442</v>
      </c>
      <c r="C216">
        <v>171</v>
      </c>
      <c r="D216" t="s">
        <v>30</v>
      </c>
      <c r="E216">
        <v>145.6</v>
      </c>
      <c r="F216">
        <v>24897.599999999999</v>
      </c>
    </row>
    <row r="217" spans="1:6" x14ac:dyDescent="0.25">
      <c r="A217" t="s">
        <v>4148</v>
      </c>
      <c r="B217" t="s">
        <v>4149</v>
      </c>
      <c r="C217">
        <v>7266</v>
      </c>
      <c r="D217" t="s">
        <v>30</v>
      </c>
      <c r="E217">
        <v>31</v>
      </c>
      <c r="F217">
        <v>225246</v>
      </c>
    </row>
    <row r="218" spans="1:6" x14ac:dyDescent="0.25">
      <c r="A218" t="s">
        <v>443</v>
      </c>
      <c r="B218" t="s">
        <v>444</v>
      </c>
      <c r="C218">
        <v>700</v>
      </c>
      <c r="D218" t="s">
        <v>30</v>
      </c>
      <c r="E218">
        <v>106.2</v>
      </c>
      <c r="F218">
        <v>74340</v>
      </c>
    </row>
    <row r="219" spans="1:6" x14ac:dyDescent="0.25">
      <c r="A219" t="s">
        <v>445</v>
      </c>
      <c r="B219" t="s">
        <v>446</v>
      </c>
      <c r="C219">
        <v>138</v>
      </c>
      <c r="D219" t="s">
        <v>30</v>
      </c>
      <c r="E219">
        <v>45.811956521739098</v>
      </c>
      <c r="F219">
        <v>6322.05</v>
      </c>
    </row>
    <row r="220" spans="1:6" x14ac:dyDescent="0.25">
      <c r="A220" t="s">
        <v>447</v>
      </c>
      <c r="B220" t="s">
        <v>448</v>
      </c>
      <c r="C220">
        <v>21</v>
      </c>
      <c r="D220" t="s">
        <v>30</v>
      </c>
      <c r="E220">
        <v>585</v>
      </c>
      <c r="F220">
        <v>12285</v>
      </c>
    </row>
    <row r="221" spans="1:6" x14ac:dyDescent="0.25">
      <c r="A221" t="s">
        <v>449</v>
      </c>
      <c r="B221" t="s">
        <v>450</v>
      </c>
      <c r="C221">
        <v>1406</v>
      </c>
      <c r="D221" t="s">
        <v>115</v>
      </c>
      <c r="E221">
        <v>15.801493598862001</v>
      </c>
      <c r="F221">
        <v>22216.9</v>
      </c>
    </row>
    <row r="222" spans="1:6" x14ac:dyDescent="0.25">
      <c r="A222" t="s">
        <v>451</v>
      </c>
      <c r="B222" t="s">
        <v>452</v>
      </c>
      <c r="C222">
        <v>102</v>
      </c>
      <c r="D222" t="s">
        <v>30</v>
      </c>
      <c r="E222">
        <v>111.04</v>
      </c>
      <c r="F222">
        <v>11326.08</v>
      </c>
    </row>
    <row r="223" spans="1:6" x14ac:dyDescent="0.25">
      <c r="A223" t="s">
        <v>453</v>
      </c>
      <c r="B223" t="s">
        <v>4150</v>
      </c>
      <c r="C223">
        <v>55</v>
      </c>
      <c r="D223" t="s">
        <v>30</v>
      </c>
      <c r="E223">
        <v>129.80000000000001</v>
      </c>
      <c r="F223">
        <v>7139</v>
      </c>
    </row>
    <row r="224" spans="1:6" x14ac:dyDescent="0.25">
      <c r="A224" t="s">
        <v>455</v>
      </c>
      <c r="B224" t="s">
        <v>456</v>
      </c>
      <c r="C224">
        <v>1265</v>
      </c>
      <c r="D224" t="s">
        <v>115</v>
      </c>
      <c r="E224">
        <v>29.2045849802372</v>
      </c>
      <c r="F224">
        <v>36943.800000000003</v>
      </c>
    </row>
    <row r="225" spans="1:6" x14ac:dyDescent="0.25">
      <c r="A225" t="s">
        <v>457</v>
      </c>
      <c r="B225" t="s">
        <v>458</v>
      </c>
      <c r="C225">
        <v>885</v>
      </c>
      <c r="D225" t="s">
        <v>115</v>
      </c>
      <c r="E225">
        <v>31.488723163841801</v>
      </c>
      <c r="F225">
        <v>27867.52</v>
      </c>
    </row>
    <row r="226" spans="1:6" x14ac:dyDescent="0.25">
      <c r="A226" t="s">
        <v>459</v>
      </c>
      <c r="B226" t="s">
        <v>460</v>
      </c>
      <c r="C226">
        <v>48</v>
      </c>
      <c r="D226" t="s">
        <v>200</v>
      </c>
      <c r="E226">
        <v>65.58</v>
      </c>
      <c r="F226">
        <v>3147.84</v>
      </c>
    </row>
    <row r="227" spans="1:6" x14ac:dyDescent="0.25">
      <c r="A227" t="s">
        <v>461</v>
      </c>
      <c r="B227" t="s">
        <v>462</v>
      </c>
      <c r="C227">
        <v>107</v>
      </c>
      <c r="D227" t="s">
        <v>200</v>
      </c>
      <c r="E227">
        <v>66.641682242990697</v>
      </c>
      <c r="F227">
        <v>7130.66</v>
      </c>
    </row>
    <row r="228" spans="1:6" x14ac:dyDescent="0.25">
      <c r="A228" t="s">
        <v>463</v>
      </c>
      <c r="B228" t="s">
        <v>464</v>
      </c>
      <c r="C228">
        <v>358</v>
      </c>
      <c r="D228" t="s">
        <v>115</v>
      </c>
      <c r="E228">
        <v>34.439385474860302</v>
      </c>
      <c r="F228">
        <v>12329.3</v>
      </c>
    </row>
    <row r="229" spans="1:6" x14ac:dyDescent="0.25">
      <c r="A229" t="s">
        <v>465</v>
      </c>
      <c r="B229" t="s">
        <v>466</v>
      </c>
      <c r="C229">
        <v>4936</v>
      </c>
      <c r="D229" t="s">
        <v>30</v>
      </c>
      <c r="E229">
        <v>85.408760129659598</v>
      </c>
      <c r="F229">
        <v>421577.64</v>
      </c>
    </row>
    <row r="230" spans="1:6" x14ac:dyDescent="0.25">
      <c r="A230" t="s">
        <v>467</v>
      </c>
      <c r="B230" t="s">
        <v>468</v>
      </c>
      <c r="C230">
        <v>1563</v>
      </c>
      <c r="D230" t="s">
        <v>30</v>
      </c>
      <c r="E230">
        <v>70.060793346129202</v>
      </c>
      <c r="F230">
        <v>109505.02</v>
      </c>
    </row>
    <row r="231" spans="1:6" x14ac:dyDescent="0.25">
      <c r="A231" t="s">
        <v>469</v>
      </c>
      <c r="B231" t="s">
        <v>470</v>
      </c>
      <c r="C231">
        <v>75</v>
      </c>
      <c r="D231" t="s">
        <v>30</v>
      </c>
      <c r="E231">
        <v>255.33</v>
      </c>
      <c r="F231">
        <v>19149.75</v>
      </c>
    </row>
    <row r="232" spans="1:6" x14ac:dyDescent="0.25">
      <c r="A232" t="s">
        <v>471</v>
      </c>
      <c r="B232" t="s">
        <v>472</v>
      </c>
      <c r="C232">
        <v>1185</v>
      </c>
      <c r="D232" t="s">
        <v>115</v>
      </c>
      <c r="E232">
        <v>208</v>
      </c>
      <c r="F232">
        <v>246480</v>
      </c>
    </row>
    <row r="233" spans="1:6" x14ac:dyDescent="0.25">
      <c r="A233" t="s">
        <v>473</v>
      </c>
      <c r="B233" t="s">
        <v>474</v>
      </c>
      <c r="C233">
        <v>10</v>
      </c>
      <c r="D233" t="s">
        <v>30</v>
      </c>
      <c r="E233">
        <v>150.01</v>
      </c>
      <c r="F233">
        <v>1500.1</v>
      </c>
    </row>
    <row r="234" spans="1:6" x14ac:dyDescent="0.25">
      <c r="A234" t="s">
        <v>475</v>
      </c>
      <c r="B234" t="s">
        <v>476</v>
      </c>
      <c r="C234">
        <v>46</v>
      </c>
      <c r="D234" t="s">
        <v>30</v>
      </c>
      <c r="E234">
        <v>308.047826086957</v>
      </c>
      <c r="F234">
        <v>14170.2</v>
      </c>
    </row>
    <row r="235" spans="1:6" x14ac:dyDescent="0.25">
      <c r="A235" t="s">
        <v>477</v>
      </c>
      <c r="B235" t="s">
        <v>478</v>
      </c>
      <c r="C235">
        <v>180</v>
      </c>
      <c r="D235" t="s">
        <v>115</v>
      </c>
      <c r="E235">
        <v>40.944722222222197</v>
      </c>
      <c r="F235">
        <v>7370.05</v>
      </c>
    </row>
    <row r="236" spans="1:6" x14ac:dyDescent="0.25">
      <c r="A236" t="s">
        <v>479</v>
      </c>
      <c r="B236" t="s">
        <v>480</v>
      </c>
      <c r="C236">
        <v>9</v>
      </c>
      <c r="D236" t="s">
        <v>200</v>
      </c>
      <c r="E236">
        <v>125</v>
      </c>
      <c r="F236">
        <v>1125</v>
      </c>
    </row>
    <row r="237" spans="1:6" x14ac:dyDescent="0.25">
      <c r="A237" t="s">
        <v>481</v>
      </c>
      <c r="B237" t="s">
        <v>482</v>
      </c>
      <c r="C237">
        <v>207</v>
      </c>
      <c r="D237" t="s">
        <v>30</v>
      </c>
      <c r="E237">
        <v>104.9061352657</v>
      </c>
      <c r="F237">
        <v>21715.57</v>
      </c>
    </row>
    <row r="238" spans="1:6" x14ac:dyDescent="0.25">
      <c r="A238" t="s">
        <v>483</v>
      </c>
      <c r="B238" t="s">
        <v>484</v>
      </c>
      <c r="C238">
        <v>56</v>
      </c>
      <c r="D238" t="s">
        <v>30</v>
      </c>
      <c r="E238">
        <v>1</v>
      </c>
      <c r="F238">
        <v>56</v>
      </c>
    </row>
    <row r="239" spans="1:6" x14ac:dyDescent="0.25">
      <c r="A239" t="s">
        <v>485</v>
      </c>
      <c r="B239" t="s">
        <v>486</v>
      </c>
      <c r="C239">
        <v>365</v>
      </c>
      <c r="D239" t="s">
        <v>30</v>
      </c>
      <c r="E239">
        <v>1</v>
      </c>
      <c r="F239">
        <v>365</v>
      </c>
    </row>
    <row r="240" spans="1:6" x14ac:dyDescent="0.25">
      <c r="A240" t="s">
        <v>487</v>
      </c>
      <c r="B240" t="s">
        <v>488</v>
      </c>
      <c r="C240">
        <v>36</v>
      </c>
      <c r="D240" t="s">
        <v>30</v>
      </c>
      <c r="E240">
        <v>112.5</v>
      </c>
      <c r="F240">
        <v>4050</v>
      </c>
    </row>
    <row r="241" spans="1:6" x14ac:dyDescent="0.25">
      <c r="A241" t="s">
        <v>489</v>
      </c>
      <c r="B241" t="s">
        <v>490</v>
      </c>
      <c r="C241">
        <v>57</v>
      </c>
      <c r="D241" t="s">
        <v>30</v>
      </c>
      <c r="E241">
        <v>181.98</v>
      </c>
      <c r="F241">
        <v>10372.86</v>
      </c>
    </row>
    <row r="242" spans="1:6" x14ac:dyDescent="0.25">
      <c r="A242" t="s">
        <v>491</v>
      </c>
      <c r="B242" t="s">
        <v>492</v>
      </c>
      <c r="C242">
        <v>1290</v>
      </c>
      <c r="D242" t="s">
        <v>115</v>
      </c>
      <c r="E242">
        <v>56</v>
      </c>
      <c r="F242">
        <v>72240</v>
      </c>
    </row>
    <row r="243" spans="1:6" x14ac:dyDescent="0.25">
      <c r="A243" t="s">
        <v>493</v>
      </c>
      <c r="B243" t="s">
        <v>494</v>
      </c>
      <c r="C243">
        <v>6014</v>
      </c>
      <c r="D243" t="s">
        <v>115</v>
      </c>
      <c r="E243">
        <v>66.209178583305601</v>
      </c>
      <c r="F243">
        <v>398182</v>
      </c>
    </row>
    <row r="244" spans="1:6" x14ac:dyDescent="0.25">
      <c r="A244" t="s">
        <v>495</v>
      </c>
      <c r="B244" t="s">
        <v>496</v>
      </c>
      <c r="C244">
        <v>488</v>
      </c>
      <c r="D244" t="s">
        <v>115</v>
      </c>
      <c r="E244">
        <v>306.503668032787</v>
      </c>
      <c r="F244">
        <v>149573.79</v>
      </c>
    </row>
    <row r="245" spans="1:6" x14ac:dyDescent="0.25">
      <c r="A245" t="s">
        <v>497</v>
      </c>
      <c r="B245" t="s">
        <v>498</v>
      </c>
      <c r="C245">
        <v>2</v>
      </c>
      <c r="D245" t="s">
        <v>30</v>
      </c>
      <c r="E245">
        <v>312.37</v>
      </c>
      <c r="F245">
        <v>624.74</v>
      </c>
    </row>
    <row r="246" spans="1:6" x14ac:dyDescent="0.25">
      <c r="A246" t="s">
        <v>499</v>
      </c>
      <c r="B246" t="s">
        <v>500</v>
      </c>
      <c r="C246">
        <v>175</v>
      </c>
      <c r="D246" t="s">
        <v>30</v>
      </c>
      <c r="E246">
        <v>38.098742857142902</v>
      </c>
      <c r="F246">
        <v>6667.28</v>
      </c>
    </row>
    <row r="247" spans="1:6" x14ac:dyDescent="0.25">
      <c r="A247" t="s">
        <v>501</v>
      </c>
      <c r="B247" t="s">
        <v>502</v>
      </c>
      <c r="C247">
        <v>9261</v>
      </c>
      <c r="D247" t="s">
        <v>115</v>
      </c>
      <c r="E247">
        <v>17.708228053126</v>
      </c>
      <c r="F247">
        <v>163995.9</v>
      </c>
    </row>
    <row r="248" spans="1:6" x14ac:dyDescent="0.25">
      <c r="A248" t="s">
        <v>503</v>
      </c>
      <c r="B248" t="s">
        <v>504</v>
      </c>
      <c r="C248">
        <v>1005</v>
      </c>
      <c r="D248" t="s">
        <v>115</v>
      </c>
      <c r="E248">
        <v>18.962855721393002</v>
      </c>
      <c r="F248">
        <v>19057.669999999998</v>
      </c>
    </row>
    <row r="249" spans="1:6" x14ac:dyDescent="0.25">
      <c r="A249" t="s">
        <v>505</v>
      </c>
      <c r="B249" t="s">
        <v>506</v>
      </c>
      <c r="C249">
        <v>44</v>
      </c>
      <c r="D249" t="s">
        <v>115</v>
      </c>
      <c r="E249">
        <v>40.725000000000001</v>
      </c>
      <c r="F249">
        <v>1791.9</v>
      </c>
    </row>
    <row r="250" spans="1:6" x14ac:dyDescent="0.25">
      <c r="A250" t="s">
        <v>507</v>
      </c>
      <c r="B250" t="s">
        <v>508</v>
      </c>
      <c r="C250">
        <v>7264</v>
      </c>
      <c r="D250" t="s">
        <v>115</v>
      </c>
      <c r="E250">
        <v>37.668127753303999</v>
      </c>
      <c r="F250">
        <v>273621.28000000003</v>
      </c>
    </row>
    <row r="251" spans="1:6" x14ac:dyDescent="0.25">
      <c r="F251" s="15">
        <f>SUBTOTAL(109,F9:F250)</f>
        <v>24966428.940500014</v>
      </c>
    </row>
  </sheetData>
  <pageMargins left="0.7" right="0.7" top="0.75" bottom="0.75" header="0.3" footer="0.3"/>
  <pageSetup scale="71" orientation="portrait" horizontalDpi="4294967295" verticalDpi="4294967295" r:id="rId1"/>
  <headerFooter>
    <oddFooter>&amp;CCREADO EL 12/10/2023 10:15AM</oddFooter>
  </headerFooter>
  <rowBreaks count="1" manualBreakCount="1">
    <brk id="251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view="pageLayout" zoomScaleNormal="10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67" bestFit="1" customWidth="1"/>
    <col min="3" max="3" width="13" customWidth="1"/>
    <col min="4" max="4" width="13.85546875" customWidth="1"/>
    <col min="5" max="5" width="12" bestFit="1" customWidth="1"/>
    <col min="6" max="6" width="17.42578125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4133</v>
      </c>
    </row>
    <row r="6" spans="1:6" x14ac:dyDescent="0.25">
      <c r="B6" s="12" t="s">
        <v>510</v>
      </c>
    </row>
    <row r="8" spans="1:6" ht="30" x14ac:dyDescent="0.25">
      <c r="A8" t="s">
        <v>22</v>
      </c>
      <c r="B8" t="s">
        <v>23</v>
      </c>
      <c r="C8" s="1" t="s">
        <v>4151</v>
      </c>
      <c r="D8" s="1" t="s">
        <v>512</v>
      </c>
      <c r="E8" t="s">
        <v>26</v>
      </c>
      <c r="F8" t="s">
        <v>27</v>
      </c>
    </row>
    <row r="9" spans="1:6" x14ac:dyDescent="0.25">
      <c r="A9" t="s">
        <v>513</v>
      </c>
      <c r="B9" t="s">
        <v>514</v>
      </c>
      <c r="C9">
        <v>5</v>
      </c>
      <c r="D9" t="s">
        <v>30</v>
      </c>
      <c r="E9">
        <v>668</v>
      </c>
      <c r="F9">
        <v>3340</v>
      </c>
    </row>
    <row r="10" spans="1:6" x14ac:dyDescent="0.25">
      <c r="A10" t="s">
        <v>529</v>
      </c>
      <c r="B10" t="s">
        <v>530</v>
      </c>
      <c r="C10">
        <v>520</v>
      </c>
      <c r="D10" t="s">
        <v>30</v>
      </c>
      <c r="E10">
        <v>62.935307692307703</v>
      </c>
      <c r="F10">
        <v>32726.36</v>
      </c>
    </row>
    <row r="11" spans="1:6" x14ac:dyDescent="0.25">
      <c r="A11" t="s">
        <v>531</v>
      </c>
      <c r="B11" t="s">
        <v>532</v>
      </c>
      <c r="C11">
        <v>961</v>
      </c>
      <c r="D11" t="s">
        <v>30</v>
      </c>
      <c r="E11">
        <v>254.66432882414199</v>
      </c>
      <c r="F11">
        <v>244732.42</v>
      </c>
    </row>
    <row r="12" spans="1:6" x14ac:dyDescent="0.25">
      <c r="A12" t="s">
        <v>533</v>
      </c>
      <c r="B12" t="s">
        <v>530</v>
      </c>
      <c r="C12">
        <v>229</v>
      </c>
      <c r="D12" t="s">
        <v>30</v>
      </c>
      <c r="E12">
        <v>10.62</v>
      </c>
      <c r="F12">
        <v>2431.98</v>
      </c>
    </row>
    <row r="13" spans="1:6" x14ac:dyDescent="0.25">
      <c r="A13" t="s">
        <v>534</v>
      </c>
      <c r="B13" t="s">
        <v>530</v>
      </c>
      <c r="C13">
        <v>198</v>
      </c>
      <c r="D13" t="s">
        <v>30</v>
      </c>
      <c r="E13">
        <v>16.2</v>
      </c>
      <c r="F13">
        <v>3207.6</v>
      </c>
    </row>
    <row r="14" spans="1:6" x14ac:dyDescent="0.25">
      <c r="A14" t="s">
        <v>535</v>
      </c>
      <c r="B14" t="s">
        <v>530</v>
      </c>
      <c r="C14">
        <v>1202</v>
      </c>
      <c r="D14" t="s">
        <v>30</v>
      </c>
      <c r="E14">
        <v>12.659351081530801</v>
      </c>
      <c r="F14">
        <v>15216.54</v>
      </c>
    </row>
    <row r="15" spans="1:6" x14ac:dyDescent="0.25">
      <c r="A15" t="s">
        <v>536</v>
      </c>
      <c r="B15" t="s">
        <v>537</v>
      </c>
      <c r="C15">
        <v>2</v>
      </c>
      <c r="D15" t="s">
        <v>30</v>
      </c>
      <c r="E15">
        <v>3460.22</v>
      </c>
      <c r="F15">
        <v>6920.44</v>
      </c>
    </row>
    <row r="16" spans="1:6" x14ac:dyDescent="0.25">
      <c r="A16" t="s">
        <v>538</v>
      </c>
      <c r="B16" t="s">
        <v>539</v>
      </c>
      <c r="C16">
        <v>25</v>
      </c>
      <c r="D16" t="s">
        <v>30</v>
      </c>
      <c r="E16">
        <v>236</v>
      </c>
      <c r="F16">
        <v>5900</v>
      </c>
    </row>
    <row r="17" spans="1:6" x14ac:dyDescent="0.25">
      <c r="A17" t="s">
        <v>540</v>
      </c>
      <c r="B17" t="s">
        <v>541</v>
      </c>
      <c r="C17">
        <v>326</v>
      </c>
      <c r="D17" t="s">
        <v>30</v>
      </c>
      <c r="E17">
        <v>97.077055214723899</v>
      </c>
      <c r="F17">
        <v>31647.119999999999</v>
      </c>
    </row>
    <row r="18" spans="1:6" x14ac:dyDescent="0.25">
      <c r="A18" t="s">
        <v>542</v>
      </c>
      <c r="B18" t="s">
        <v>543</v>
      </c>
      <c r="C18">
        <v>42</v>
      </c>
      <c r="D18" t="s">
        <v>30</v>
      </c>
      <c r="E18">
        <v>1</v>
      </c>
      <c r="F18">
        <v>42</v>
      </c>
    </row>
    <row r="19" spans="1:6" x14ac:dyDescent="0.25">
      <c r="A19" t="s">
        <v>544</v>
      </c>
      <c r="B19" t="s">
        <v>545</v>
      </c>
      <c r="C19">
        <v>660</v>
      </c>
      <c r="D19" t="s">
        <v>30</v>
      </c>
      <c r="E19">
        <v>109.74</v>
      </c>
      <c r="F19">
        <v>72428.399999999994</v>
      </c>
    </row>
    <row r="20" spans="1:6" x14ac:dyDescent="0.25">
      <c r="A20" t="s">
        <v>2428</v>
      </c>
      <c r="B20" t="s">
        <v>2429</v>
      </c>
      <c r="C20">
        <v>27</v>
      </c>
      <c r="D20" t="s">
        <v>30</v>
      </c>
      <c r="E20">
        <v>118.8</v>
      </c>
      <c r="F20">
        <v>3207.6</v>
      </c>
    </row>
    <row r="21" spans="1:6" x14ac:dyDescent="0.25">
      <c r="A21" t="s">
        <v>553</v>
      </c>
      <c r="B21" t="s">
        <v>554</v>
      </c>
      <c r="C21">
        <v>361</v>
      </c>
      <c r="D21" t="s">
        <v>30</v>
      </c>
      <c r="E21">
        <v>25.6539058171745</v>
      </c>
      <c r="F21">
        <v>9261.06</v>
      </c>
    </row>
    <row r="22" spans="1:6" x14ac:dyDescent="0.25">
      <c r="A22" t="s">
        <v>555</v>
      </c>
      <c r="B22" t="s">
        <v>556</v>
      </c>
      <c r="C22">
        <v>58</v>
      </c>
      <c r="D22" t="s">
        <v>30</v>
      </c>
      <c r="E22">
        <v>1</v>
      </c>
      <c r="F22">
        <v>58</v>
      </c>
    </row>
    <row r="23" spans="1:6" x14ac:dyDescent="0.25">
      <c r="A23" t="s">
        <v>557</v>
      </c>
      <c r="B23" t="s">
        <v>558</v>
      </c>
      <c r="C23">
        <v>29</v>
      </c>
      <c r="D23" t="s">
        <v>30</v>
      </c>
      <c r="E23">
        <v>72.989999999999995</v>
      </c>
      <c r="F23">
        <v>2116.71</v>
      </c>
    </row>
    <row r="24" spans="1:6" x14ac:dyDescent="0.25">
      <c r="A24" t="s">
        <v>559</v>
      </c>
      <c r="B24" t="s">
        <v>560</v>
      </c>
      <c r="C24">
        <v>39</v>
      </c>
      <c r="D24" t="s">
        <v>30</v>
      </c>
      <c r="E24">
        <v>68.796666666666695</v>
      </c>
      <c r="F24">
        <v>2683.07</v>
      </c>
    </row>
    <row r="25" spans="1:6" x14ac:dyDescent="0.25">
      <c r="A25" t="s">
        <v>561</v>
      </c>
      <c r="B25" t="s">
        <v>562</v>
      </c>
      <c r="C25">
        <v>2</v>
      </c>
      <c r="D25" t="s">
        <v>30</v>
      </c>
      <c r="E25">
        <v>405</v>
      </c>
      <c r="F25">
        <v>810</v>
      </c>
    </row>
    <row r="26" spans="1:6" x14ac:dyDescent="0.25">
      <c r="A26" t="s">
        <v>563</v>
      </c>
      <c r="B26" t="s">
        <v>564</v>
      </c>
      <c r="C26">
        <v>3</v>
      </c>
      <c r="D26" t="s">
        <v>30</v>
      </c>
      <c r="E26">
        <v>416.95</v>
      </c>
      <c r="F26">
        <v>1250.8499999999999</v>
      </c>
    </row>
    <row r="27" spans="1:6" x14ac:dyDescent="0.25">
      <c r="A27" t="s">
        <v>565</v>
      </c>
      <c r="B27" t="s">
        <v>566</v>
      </c>
      <c r="C27">
        <v>82</v>
      </c>
      <c r="D27" t="s">
        <v>30</v>
      </c>
      <c r="E27">
        <v>253.7</v>
      </c>
      <c r="F27">
        <v>20803.400000000001</v>
      </c>
    </row>
    <row r="28" spans="1:6" x14ac:dyDescent="0.25">
      <c r="A28" t="s">
        <v>567</v>
      </c>
      <c r="B28" t="s">
        <v>568</v>
      </c>
      <c r="C28">
        <v>1963</v>
      </c>
      <c r="D28" t="s">
        <v>30</v>
      </c>
      <c r="E28">
        <v>51.2669994905756</v>
      </c>
      <c r="F28">
        <v>100637.12</v>
      </c>
    </row>
    <row r="29" spans="1:6" x14ac:dyDescent="0.25">
      <c r="A29" t="s">
        <v>569</v>
      </c>
      <c r="B29" t="s">
        <v>570</v>
      </c>
      <c r="C29">
        <v>76</v>
      </c>
      <c r="D29" t="s">
        <v>30</v>
      </c>
      <c r="E29">
        <v>212.4</v>
      </c>
      <c r="F29">
        <v>16142.4</v>
      </c>
    </row>
    <row r="30" spans="1:6" x14ac:dyDescent="0.25">
      <c r="A30" t="s">
        <v>571</v>
      </c>
      <c r="B30" t="s">
        <v>572</v>
      </c>
      <c r="C30">
        <v>1896</v>
      </c>
      <c r="D30" t="s">
        <v>30</v>
      </c>
      <c r="E30">
        <v>107.9</v>
      </c>
      <c r="F30">
        <v>204578.4</v>
      </c>
    </row>
    <row r="31" spans="1:6" x14ac:dyDescent="0.25">
      <c r="A31" t="s">
        <v>573</v>
      </c>
      <c r="B31" t="s">
        <v>574</v>
      </c>
      <c r="C31">
        <v>90</v>
      </c>
      <c r="D31" t="s">
        <v>30</v>
      </c>
      <c r="E31">
        <v>1035.5</v>
      </c>
      <c r="F31">
        <v>93195</v>
      </c>
    </row>
    <row r="32" spans="1:6" x14ac:dyDescent="0.25">
      <c r="A32" t="s">
        <v>575</v>
      </c>
      <c r="B32" t="s">
        <v>576</v>
      </c>
      <c r="C32">
        <v>260</v>
      </c>
      <c r="D32" t="s">
        <v>30</v>
      </c>
      <c r="E32">
        <v>126.537192307692</v>
      </c>
      <c r="F32">
        <v>32899.67</v>
      </c>
    </row>
    <row r="33" spans="1:6" x14ac:dyDescent="0.25">
      <c r="A33" t="s">
        <v>577</v>
      </c>
      <c r="B33" t="s">
        <v>576</v>
      </c>
      <c r="C33">
        <v>354</v>
      </c>
      <c r="D33" t="s">
        <v>30</v>
      </c>
      <c r="E33">
        <v>82.6</v>
      </c>
      <c r="F33">
        <v>29240.400000000001</v>
      </c>
    </row>
    <row r="34" spans="1:6" x14ac:dyDescent="0.25">
      <c r="A34" t="s">
        <v>578</v>
      </c>
      <c r="B34" t="s">
        <v>579</v>
      </c>
      <c r="C34">
        <v>695</v>
      </c>
      <c r="D34" t="s">
        <v>30</v>
      </c>
      <c r="E34">
        <v>286.79395683453203</v>
      </c>
      <c r="F34">
        <v>199321.8</v>
      </c>
    </row>
    <row r="35" spans="1:6" x14ac:dyDescent="0.25">
      <c r="A35" t="s">
        <v>4152</v>
      </c>
      <c r="B35" t="s">
        <v>4153</v>
      </c>
      <c r="C35">
        <v>55</v>
      </c>
      <c r="D35" t="s">
        <v>30</v>
      </c>
      <c r="E35">
        <v>157.18</v>
      </c>
      <c r="F35">
        <v>8644.9</v>
      </c>
    </row>
    <row r="36" spans="1:6" x14ac:dyDescent="0.25">
      <c r="A36" t="s">
        <v>580</v>
      </c>
      <c r="B36" t="s">
        <v>581</v>
      </c>
      <c r="C36">
        <v>4079</v>
      </c>
      <c r="D36" t="s">
        <v>30</v>
      </c>
      <c r="E36">
        <v>21.48</v>
      </c>
      <c r="F36">
        <v>87616.92</v>
      </c>
    </row>
    <row r="37" spans="1:6" x14ac:dyDescent="0.25">
      <c r="A37" t="s">
        <v>582</v>
      </c>
      <c r="B37" t="s">
        <v>583</v>
      </c>
      <c r="C37">
        <v>2799</v>
      </c>
      <c r="D37" t="s">
        <v>30</v>
      </c>
      <c r="E37">
        <v>28.337734905323298</v>
      </c>
      <c r="F37">
        <v>79317.320000000007</v>
      </c>
    </row>
    <row r="38" spans="1:6" x14ac:dyDescent="0.25">
      <c r="A38" t="s">
        <v>585</v>
      </c>
      <c r="B38" t="s">
        <v>586</v>
      </c>
      <c r="C38">
        <v>2415</v>
      </c>
      <c r="D38" t="s">
        <v>30</v>
      </c>
      <c r="E38">
        <v>28.207548654244299</v>
      </c>
      <c r="F38">
        <v>68121.23</v>
      </c>
    </row>
    <row r="39" spans="1:6" x14ac:dyDescent="0.25">
      <c r="A39" t="s">
        <v>587</v>
      </c>
      <c r="B39" t="s">
        <v>588</v>
      </c>
      <c r="C39">
        <v>1537</v>
      </c>
      <c r="D39" t="s">
        <v>30</v>
      </c>
      <c r="E39">
        <v>38.413506831489897</v>
      </c>
      <c r="F39">
        <v>59041.56</v>
      </c>
    </row>
    <row r="40" spans="1:6" x14ac:dyDescent="0.25">
      <c r="A40" t="s">
        <v>590</v>
      </c>
      <c r="B40" t="s">
        <v>591</v>
      </c>
      <c r="C40">
        <v>2</v>
      </c>
      <c r="D40" t="s">
        <v>30</v>
      </c>
      <c r="E40">
        <v>271.8</v>
      </c>
      <c r="F40">
        <v>543.6</v>
      </c>
    </row>
    <row r="41" spans="1:6" x14ac:dyDescent="0.25">
      <c r="A41" t="s">
        <v>592</v>
      </c>
      <c r="B41" t="s">
        <v>593</v>
      </c>
      <c r="C41">
        <v>3</v>
      </c>
      <c r="D41" t="s">
        <v>30</v>
      </c>
      <c r="E41">
        <v>135</v>
      </c>
      <c r="F41">
        <v>405</v>
      </c>
    </row>
    <row r="42" spans="1:6" x14ac:dyDescent="0.25">
      <c r="A42" t="s">
        <v>594</v>
      </c>
      <c r="B42" t="s">
        <v>595</v>
      </c>
      <c r="C42">
        <v>53</v>
      </c>
      <c r="D42" t="s">
        <v>30</v>
      </c>
      <c r="E42">
        <v>76.7</v>
      </c>
      <c r="F42">
        <v>4065.1</v>
      </c>
    </row>
    <row r="43" spans="1:6" x14ac:dyDescent="0.25">
      <c r="A43" t="s">
        <v>596</v>
      </c>
      <c r="B43" t="s">
        <v>597</v>
      </c>
      <c r="C43">
        <v>150</v>
      </c>
      <c r="D43" t="s">
        <v>30</v>
      </c>
      <c r="E43">
        <v>61.19</v>
      </c>
      <c r="F43">
        <v>9178.5</v>
      </c>
    </row>
    <row r="44" spans="1:6" x14ac:dyDescent="0.25">
      <c r="A44" t="s">
        <v>598</v>
      </c>
      <c r="B44" t="s">
        <v>599</v>
      </c>
      <c r="C44">
        <v>168</v>
      </c>
      <c r="D44" t="s">
        <v>30</v>
      </c>
      <c r="E44">
        <v>1</v>
      </c>
      <c r="F44">
        <v>168</v>
      </c>
    </row>
    <row r="45" spans="1:6" x14ac:dyDescent="0.25">
      <c r="A45" t="s">
        <v>600</v>
      </c>
      <c r="B45" t="s">
        <v>601</v>
      </c>
      <c r="C45">
        <v>408</v>
      </c>
      <c r="D45" t="s">
        <v>30</v>
      </c>
      <c r="E45">
        <v>243.490245098039</v>
      </c>
      <c r="F45">
        <v>99344.02</v>
      </c>
    </row>
    <row r="46" spans="1:6" x14ac:dyDescent="0.25">
      <c r="A46" t="s">
        <v>4154</v>
      </c>
      <c r="B46" t="s">
        <v>4155</v>
      </c>
      <c r="C46">
        <v>138</v>
      </c>
      <c r="D46" t="s">
        <v>30</v>
      </c>
      <c r="E46">
        <v>106.08</v>
      </c>
      <c r="F46">
        <v>14639.04</v>
      </c>
    </row>
    <row r="47" spans="1:6" x14ac:dyDescent="0.25">
      <c r="A47" t="s">
        <v>602</v>
      </c>
      <c r="B47" t="s">
        <v>603</v>
      </c>
      <c r="C47">
        <v>668</v>
      </c>
      <c r="D47" t="s">
        <v>30</v>
      </c>
      <c r="E47">
        <v>30.592934131736499</v>
      </c>
      <c r="F47">
        <v>20436.080000000002</v>
      </c>
    </row>
    <row r="48" spans="1:6" x14ac:dyDescent="0.25">
      <c r="A48" t="s">
        <v>604</v>
      </c>
      <c r="B48" t="s">
        <v>605</v>
      </c>
      <c r="C48">
        <v>11</v>
      </c>
      <c r="D48" t="s">
        <v>30</v>
      </c>
      <c r="E48">
        <v>100</v>
      </c>
      <c r="F48">
        <v>1100</v>
      </c>
    </row>
    <row r="49" spans="1:6" x14ac:dyDescent="0.25">
      <c r="A49" t="s">
        <v>606</v>
      </c>
      <c r="B49" t="s">
        <v>607</v>
      </c>
      <c r="C49">
        <v>3732</v>
      </c>
      <c r="D49" t="s">
        <v>30</v>
      </c>
      <c r="E49">
        <v>50.403392282958201</v>
      </c>
      <c r="F49">
        <v>188105.46</v>
      </c>
    </row>
    <row r="50" spans="1:6" x14ac:dyDescent="0.25">
      <c r="A50" t="s">
        <v>608</v>
      </c>
      <c r="B50" t="s">
        <v>609</v>
      </c>
      <c r="C50">
        <v>1</v>
      </c>
      <c r="D50" t="s">
        <v>30</v>
      </c>
      <c r="E50">
        <v>3464</v>
      </c>
      <c r="F50">
        <v>3464</v>
      </c>
    </row>
    <row r="51" spans="1:6" x14ac:dyDescent="0.25">
      <c r="A51" t="s">
        <v>610</v>
      </c>
      <c r="B51" t="s">
        <v>611</v>
      </c>
      <c r="C51">
        <v>15</v>
      </c>
      <c r="D51" t="s">
        <v>30</v>
      </c>
      <c r="E51">
        <v>76.7</v>
      </c>
      <c r="F51">
        <v>1150.5</v>
      </c>
    </row>
    <row r="52" spans="1:6" x14ac:dyDescent="0.25">
      <c r="A52" t="s">
        <v>612</v>
      </c>
      <c r="B52" t="s">
        <v>613</v>
      </c>
      <c r="C52">
        <v>27</v>
      </c>
      <c r="D52" t="s">
        <v>30</v>
      </c>
      <c r="E52">
        <v>1</v>
      </c>
      <c r="F52">
        <v>27</v>
      </c>
    </row>
    <row r="53" spans="1:6" x14ac:dyDescent="0.25">
      <c r="A53" t="s">
        <v>614</v>
      </c>
      <c r="B53" t="s">
        <v>615</v>
      </c>
      <c r="C53">
        <v>369</v>
      </c>
      <c r="D53" t="s">
        <v>30</v>
      </c>
      <c r="E53">
        <v>142.182005420054</v>
      </c>
      <c r="F53">
        <v>52465.16</v>
      </c>
    </row>
    <row r="54" spans="1:6" x14ac:dyDescent="0.25">
      <c r="A54" t="s">
        <v>616</v>
      </c>
      <c r="B54" t="s">
        <v>615</v>
      </c>
      <c r="C54">
        <v>2883</v>
      </c>
      <c r="D54" t="s">
        <v>30</v>
      </c>
      <c r="E54">
        <v>525.75756503642003</v>
      </c>
      <c r="F54">
        <v>1515759.06</v>
      </c>
    </row>
    <row r="55" spans="1:6" x14ac:dyDescent="0.25">
      <c r="A55" t="s">
        <v>617</v>
      </c>
      <c r="B55" t="s">
        <v>615</v>
      </c>
      <c r="C55">
        <v>63</v>
      </c>
      <c r="D55" t="s">
        <v>30</v>
      </c>
      <c r="E55">
        <v>312.7</v>
      </c>
      <c r="F55">
        <v>19700.099999999999</v>
      </c>
    </row>
    <row r="56" spans="1:6" x14ac:dyDescent="0.25">
      <c r="A56" t="s">
        <v>618</v>
      </c>
      <c r="B56" t="s">
        <v>615</v>
      </c>
      <c r="C56">
        <v>101</v>
      </c>
      <c r="D56" t="s">
        <v>30</v>
      </c>
      <c r="E56">
        <v>10.356435643564399</v>
      </c>
      <c r="F56">
        <v>1046</v>
      </c>
    </row>
    <row r="57" spans="1:6" x14ac:dyDescent="0.25">
      <c r="A57" t="s">
        <v>619</v>
      </c>
      <c r="B57" t="s">
        <v>615</v>
      </c>
      <c r="C57">
        <v>131</v>
      </c>
      <c r="D57" t="s">
        <v>30</v>
      </c>
      <c r="E57">
        <v>120</v>
      </c>
      <c r="F57">
        <v>15720</v>
      </c>
    </row>
    <row r="58" spans="1:6" x14ac:dyDescent="0.25">
      <c r="A58" t="s">
        <v>620</v>
      </c>
      <c r="B58" t="s">
        <v>615</v>
      </c>
      <c r="C58">
        <v>208</v>
      </c>
      <c r="D58" t="s">
        <v>30</v>
      </c>
      <c r="E58">
        <v>218.3</v>
      </c>
      <c r="F58">
        <v>45406.400000000001</v>
      </c>
    </row>
    <row r="59" spans="1:6" x14ac:dyDescent="0.25">
      <c r="A59" t="s">
        <v>621</v>
      </c>
      <c r="B59" t="s">
        <v>615</v>
      </c>
      <c r="C59">
        <v>712</v>
      </c>
      <c r="D59" t="s">
        <v>30</v>
      </c>
      <c r="E59">
        <v>21.469030898876401</v>
      </c>
      <c r="F59">
        <v>15285.95</v>
      </c>
    </row>
    <row r="60" spans="1:6" x14ac:dyDescent="0.25">
      <c r="A60" t="s">
        <v>622</v>
      </c>
      <c r="B60" t="s">
        <v>615</v>
      </c>
      <c r="C60">
        <v>509</v>
      </c>
      <c r="D60" t="s">
        <v>30</v>
      </c>
      <c r="E60">
        <v>106.2</v>
      </c>
      <c r="F60">
        <v>54055.8</v>
      </c>
    </row>
    <row r="61" spans="1:6" x14ac:dyDescent="0.25">
      <c r="A61" t="s">
        <v>623</v>
      </c>
      <c r="B61" t="s">
        <v>624</v>
      </c>
      <c r="C61">
        <v>1549</v>
      </c>
      <c r="D61" t="s">
        <v>30</v>
      </c>
      <c r="E61">
        <v>166.94424790187199</v>
      </c>
      <c r="F61">
        <v>258596.64</v>
      </c>
    </row>
    <row r="62" spans="1:6" x14ac:dyDescent="0.25">
      <c r="A62" t="s">
        <v>627</v>
      </c>
      <c r="B62" t="s">
        <v>628</v>
      </c>
      <c r="C62">
        <v>60</v>
      </c>
      <c r="D62" t="s">
        <v>30</v>
      </c>
      <c r="E62">
        <v>239.25</v>
      </c>
      <c r="F62">
        <v>14355</v>
      </c>
    </row>
    <row r="63" spans="1:6" x14ac:dyDescent="0.25">
      <c r="A63" t="s">
        <v>629</v>
      </c>
      <c r="B63" t="s">
        <v>630</v>
      </c>
      <c r="C63">
        <v>28</v>
      </c>
      <c r="D63" t="s">
        <v>30</v>
      </c>
      <c r="E63">
        <v>108</v>
      </c>
      <c r="F63">
        <v>3024</v>
      </c>
    </row>
    <row r="64" spans="1:6" x14ac:dyDescent="0.25">
      <c r="A64" t="s">
        <v>631</v>
      </c>
      <c r="B64" t="s">
        <v>632</v>
      </c>
      <c r="C64">
        <v>601</v>
      </c>
      <c r="D64" t="s">
        <v>30</v>
      </c>
      <c r="E64">
        <v>412.22881863560701</v>
      </c>
      <c r="F64">
        <v>247749.52</v>
      </c>
    </row>
    <row r="65" spans="1:6" x14ac:dyDescent="0.25">
      <c r="A65" t="s">
        <v>633</v>
      </c>
      <c r="B65" t="s">
        <v>634</v>
      </c>
      <c r="C65">
        <v>2</v>
      </c>
      <c r="D65" t="s">
        <v>30</v>
      </c>
      <c r="E65">
        <v>359.9</v>
      </c>
      <c r="F65">
        <v>719.8</v>
      </c>
    </row>
    <row r="66" spans="1:6" x14ac:dyDescent="0.25">
      <c r="A66" t="s">
        <v>635</v>
      </c>
      <c r="B66" t="s">
        <v>636</v>
      </c>
      <c r="C66">
        <v>33</v>
      </c>
      <c r="D66" t="s">
        <v>30</v>
      </c>
      <c r="E66">
        <v>141.6</v>
      </c>
      <c r="F66">
        <v>4672.8</v>
      </c>
    </row>
    <row r="67" spans="1:6" x14ac:dyDescent="0.25">
      <c r="A67" t="s">
        <v>637</v>
      </c>
      <c r="B67" t="s">
        <v>638</v>
      </c>
      <c r="C67">
        <v>481</v>
      </c>
      <c r="D67" t="s">
        <v>30</v>
      </c>
      <c r="E67">
        <v>115.83600831600801</v>
      </c>
      <c r="F67">
        <v>55717.120000000003</v>
      </c>
    </row>
    <row r="68" spans="1:6" x14ac:dyDescent="0.25">
      <c r="A68" t="s">
        <v>639</v>
      </c>
      <c r="B68" t="s">
        <v>640</v>
      </c>
      <c r="C68">
        <v>4</v>
      </c>
      <c r="D68" t="s">
        <v>30</v>
      </c>
      <c r="E68">
        <v>213.85</v>
      </c>
      <c r="F68">
        <v>855.4</v>
      </c>
    </row>
    <row r="69" spans="1:6" x14ac:dyDescent="0.25">
      <c r="A69" t="s">
        <v>641</v>
      </c>
      <c r="B69" t="s">
        <v>642</v>
      </c>
      <c r="C69">
        <v>27</v>
      </c>
      <c r="D69" t="s">
        <v>30</v>
      </c>
      <c r="E69">
        <v>426.38888888888903</v>
      </c>
      <c r="F69">
        <v>11512.5</v>
      </c>
    </row>
    <row r="70" spans="1:6" x14ac:dyDescent="0.25">
      <c r="A70" t="s">
        <v>643</v>
      </c>
      <c r="B70" t="s">
        <v>644</v>
      </c>
      <c r="C70">
        <v>52</v>
      </c>
      <c r="D70" t="s">
        <v>30</v>
      </c>
      <c r="E70">
        <v>28.146923076923098</v>
      </c>
      <c r="F70">
        <v>1463.64</v>
      </c>
    </row>
    <row r="71" spans="1:6" x14ac:dyDescent="0.25">
      <c r="A71" t="s">
        <v>645</v>
      </c>
      <c r="B71" t="s">
        <v>646</v>
      </c>
      <c r="C71">
        <v>4</v>
      </c>
      <c r="D71" t="s">
        <v>30</v>
      </c>
      <c r="E71">
        <v>89.7</v>
      </c>
      <c r="F71">
        <v>358.8</v>
      </c>
    </row>
    <row r="72" spans="1:6" x14ac:dyDescent="0.25">
      <c r="A72" t="s">
        <v>647</v>
      </c>
      <c r="B72" t="s">
        <v>648</v>
      </c>
      <c r="C72">
        <v>15</v>
      </c>
      <c r="D72" t="s">
        <v>30</v>
      </c>
      <c r="E72">
        <v>48.430666666666703</v>
      </c>
      <c r="F72">
        <v>726.46</v>
      </c>
    </row>
    <row r="73" spans="1:6" x14ac:dyDescent="0.25">
      <c r="A73" t="s">
        <v>649</v>
      </c>
      <c r="B73" t="s">
        <v>650</v>
      </c>
      <c r="C73">
        <v>123</v>
      </c>
      <c r="D73" t="s">
        <v>30</v>
      </c>
      <c r="E73">
        <v>116.944715447154</v>
      </c>
      <c r="F73">
        <v>14384.2</v>
      </c>
    </row>
    <row r="74" spans="1:6" x14ac:dyDescent="0.25">
      <c r="A74" t="s">
        <v>651</v>
      </c>
      <c r="B74" t="s">
        <v>652</v>
      </c>
      <c r="C74">
        <v>271</v>
      </c>
      <c r="D74" t="s">
        <v>30</v>
      </c>
      <c r="E74">
        <v>44.6</v>
      </c>
      <c r="F74">
        <v>12086.6</v>
      </c>
    </row>
    <row r="75" spans="1:6" x14ac:dyDescent="0.25">
      <c r="A75" t="s">
        <v>4156</v>
      </c>
      <c r="B75" t="s">
        <v>652</v>
      </c>
      <c r="C75">
        <v>87</v>
      </c>
      <c r="D75" t="s">
        <v>30</v>
      </c>
      <c r="E75">
        <v>145.72</v>
      </c>
      <c r="F75">
        <v>12677.64</v>
      </c>
    </row>
    <row r="76" spans="1:6" x14ac:dyDescent="0.25">
      <c r="A76" t="s">
        <v>653</v>
      </c>
      <c r="B76" t="s">
        <v>654</v>
      </c>
      <c r="C76">
        <v>53</v>
      </c>
      <c r="D76" t="s">
        <v>30</v>
      </c>
      <c r="E76">
        <v>230.1</v>
      </c>
      <c r="F76">
        <v>12195.3</v>
      </c>
    </row>
    <row r="77" spans="1:6" x14ac:dyDescent="0.25">
      <c r="A77" t="s">
        <v>655</v>
      </c>
      <c r="B77" t="s">
        <v>656</v>
      </c>
      <c r="C77">
        <v>32</v>
      </c>
      <c r="D77" t="s">
        <v>30</v>
      </c>
      <c r="E77">
        <v>682.27</v>
      </c>
      <c r="F77">
        <v>21832.639999999999</v>
      </c>
    </row>
    <row r="78" spans="1:6" x14ac:dyDescent="0.25">
      <c r="A78" t="s">
        <v>657</v>
      </c>
      <c r="B78" t="s">
        <v>658</v>
      </c>
      <c r="C78">
        <v>40</v>
      </c>
      <c r="D78" t="s">
        <v>30</v>
      </c>
      <c r="E78">
        <v>199.42</v>
      </c>
      <c r="F78">
        <v>7976.8</v>
      </c>
    </row>
    <row r="79" spans="1:6" x14ac:dyDescent="0.25">
      <c r="A79" t="s">
        <v>659</v>
      </c>
      <c r="B79" t="s">
        <v>660</v>
      </c>
      <c r="C79">
        <v>355</v>
      </c>
      <c r="D79" t="s">
        <v>30</v>
      </c>
      <c r="E79">
        <v>114.37183098591601</v>
      </c>
      <c r="F79">
        <v>40602</v>
      </c>
    </row>
    <row r="80" spans="1:6" x14ac:dyDescent="0.25">
      <c r="A80" t="s">
        <v>661</v>
      </c>
      <c r="B80" t="s">
        <v>662</v>
      </c>
      <c r="C80">
        <v>957</v>
      </c>
      <c r="D80" t="s">
        <v>30</v>
      </c>
      <c r="E80">
        <v>131.68943573667701</v>
      </c>
      <c r="F80">
        <v>126026.79</v>
      </c>
    </row>
    <row r="81" spans="1:6" x14ac:dyDescent="0.25">
      <c r="A81" t="s">
        <v>663</v>
      </c>
      <c r="B81" t="s">
        <v>664</v>
      </c>
      <c r="C81">
        <v>935</v>
      </c>
      <c r="D81" t="s">
        <v>30</v>
      </c>
      <c r="E81">
        <v>120.36</v>
      </c>
      <c r="F81">
        <v>112536.6</v>
      </c>
    </row>
    <row r="82" spans="1:6" x14ac:dyDescent="0.25">
      <c r="A82" t="s">
        <v>665</v>
      </c>
      <c r="B82" t="s">
        <v>666</v>
      </c>
      <c r="C82">
        <v>72</v>
      </c>
      <c r="D82" t="s">
        <v>30</v>
      </c>
      <c r="E82">
        <v>130.28</v>
      </c>
      <c r="F82">
        <v>9380.16</v>
      </c>
    </row>
    <row r="83" spans="1:6" x14ac:dyDescent="0.25">
      <c r="A83" t="s">
        <v>667</v>
      </c>
      <c r="B83" t="s">
        <v>668</v>
      </c>
      <c r="C83">
        <v>29</v>
      </c>
      <c r="D83" t="s">
        <v>30</v>
      </c>
      <c r="E83">
        <v>125</v>
      </c>
      <c r="F83">
        <v>3625</v>
      </c>
    </row>
    <row r="84" spans="1:6" x14ac:dyDescent="0.25">
      <c r="A84" t="s">
        <v>669</v>
      </c>
      <c r="B84" t="s">
        <v>670</v>
      </c>
      <c r="C84">
        <v>24</v>
      </c>
      <c r="D84" t="s">
        <v>30</v>
      </c>
      <c r="E84">
        <v>42</v>
      </c>
      <c r="F84">
        <v>1008</v>
      </c>
    </row>
    <row r="85" spans="1:6" x14ac:dyDescent="0.25">
      <c r="A85" t="s">
        <v>671</v>
      </c>
      <c r="B85" t="s">
        <v>672</v>
      </c>
      <c r="C85">
        <v>11</v>
      </c>
      <c r="D85" t="s">
        <v>30</v>
      </c>
      <c r="E85">
        <v>115.64</v>
      </c>
      <c r="F85">
        <v>1272.04</v>
      </c>
    </row>
    <row r="86" spans="1:6" x14ac:dyDescent="0.25">
      <c r="A86" t="s">
        <v>673</v>
      </c>
      <c r="B86" t="s">
        <v>674</v>
      </c>
      <c r="C86">
        <v>732</v>
      </c>
      <c r="D86" t="s">
        <v>30</v>
      </c>
      <c r="E86">
        <v>68.989999999999995</v>
      </c>
      <c r="F86">
        <v>50500.68</v>
      </c>
    </row>
    <row r="87" spans="1:6" x14ac:dyDescent="0.25">
      <c r="A87" t="s">
        <v>675</v>
      </c>
      <c r="B87" t="s">
        <v>676</v>
      </c>
      <c r="C87">
        <v>370</v>
      </c>
      <c r="D87" t="s">
        <v>30</v>
      </c>
      <c r="E87">
        <v>1</v>
      </c>
      <c r="F87">
        <v>370</v>
      </c>
    </row>
    <row r="88" spans="1:6" x14ac:dyDescent="0.25">
      <c r="A88" t="s">
        <v>677</v>
      </c>
      <c r="B88" t="s">
        <v>678</v>
      </c>
      <c r="C88">
        <v>10</v>
      </c>
      <c r="D88" t="s">
        <v>30</v>
      </c>
      <c r="E88">
        <v>1</v>
      </c>
      <c r="F88">
        <v>10</v>
      </c>
    </row>
    <row r="89" spans="1:6" x14ac:dyDescent="0.25">
      <c r="A89" t="s">
        <v>679</v>
      </c>
      <c r="B89" t="s">
        <v>680</v>
      </c>
      <c r="C89">
        <v>362</v>
      </c>
      <c r="D89" t="s">
        <v>30</v>
      </c>
      <c r="E89">
        <v>103.673535911602</v>
      </c>
      <c r="F89">
        <v>37529.82</v>
      </c>
    </row>
    <row r="90" spans="1:6" x14ac:dyDescent="0.25">
      <c r="A90" t="s">
        <v>681</v>
      </c>
      <c r="B90" t="s">
        <v>682</v>
      </c>
      <c r="C90">
        <v>999</v>
      </c>
      <c r="D90" t="s">
        <v>30</v>
      </c>
      <c r="E90">
        <v>93.921141141141106</v>
      </c>
      <c r="F90">
        <v>93827.22</v>
      </c>
    </row>
    <row r="91" spans="1:6" x14ac:dyDescent="0.25">
      <c r="A91" t="s">
        <v>683</v>
      </c>
      <c r="B91" t="s">
        <v>684</v>
      </c>
      <c r="C91">
        <v>3</v>
      </c>
      <c r="D91" t="s">
        <v>30</v>
      </c>
      <c r="E91">
        <v>1600.62666666667</v>
      </c>
      <c r="F91">
        <v>4801.88</v>
      </c>
    </row>
    <row r="92" spans="1:6" x14ac:dyDescent="0.25">
      <c r="F92" s="15">
        <f>SUBTOTAL(109,Tabla112[Total])</f>
        <v>4662000.09</v>
      </c>
    </row>
  </sheetData>
  <pageMargins left="0.7" right="0.7" top="0.75" bottom="0.75" header="0.3" footer="0.3"/>
  <pageSetup scale="50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2"/>
  <sheetViews>
    <sheetView view="pageLayout" topLeftCell="A88" zoomScaleNormal="9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60.7109375" customWidth="1"/>
    <col min="3" max="3" width="15.7109375" customWidth="1"/>
    <col min="4" max="4" width="13.28515625" customWidth="1"/>
    <col min="5" max="5" width="12.7109375" bestFit="1" customWidth="1"/>
    <col min="6" max="6" width="19.28515625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4133</v>
      </c>
    </row>
    <row r="6" spans="1:6" x14ac:dyDescent="0.25">
      <c r="B6" s="12" t="s">
        <v>685</v>
      </c>
    </row>
    <row r="8" spans="1:6" ht="30" x14ac:dyDescent="0.25">
      <c r="A8" t="s">
        <v>22</v>
      </c>
      <c r="B8" t="s">
        <v>23</v>
      </c>
      <c r="C8" s="1" t="s">
        <v>4151</v>
      </c>
      <c r="D8" s="1" t="s">
        <v>512</v>
      </c>
      <c r="E8" t="s">
        <v>26</v>
      </c>
      <c r="F8" t="s">
        <v>27</v>
      </c>
    </row>
    <row r="9" spans="1:6" x14ac:dyDescent="0.25">
      <c r="A9" t="s">
        <v>687</v>
      </c>
      <c r="B9" t="s">
        <v>688</v>
      </c>
      <c r="C9">
        <v>4</v>
      </c>
      <c r="D9" t="s">
        <v>30</v>
      </c>
      <c r="E9">
        <v>6703.59</v>
      </c>
      <c r="F9">
        <v>26814.36</v>
      </c>
    </row>
    <row r="10" spans="1:6" x14ac:dyDescent="0.25">
      <c r="A10" t="s">
        <v>689</v>
      </c>
      <c r="B10" t="s">
        <v>690</v>
      </c>
      <c r="C10">
        <v>13</v>
      </c>
      <c r="D10" t="s">
        <v>30</v>
      </c>
      <c r="E10">
        <v>276.12</v>
      </c>
      <c r="F10">
        <v>3589.56</v>
      </c>
    </row>
    <row r="11" spans="1:6" x14ac:dyDescent="0.25">
      <c r="A11" t="s">
        <v>691</v>
      </c>
      <c r="B11" t="s">
        <v>692</v>
      </c>
      <c r="C11">
        <v>194</v>
      </c>
      <c r="D11" t="s">
        <v>30</v>
      </c>
      <c r="E11">
        <v>25.824123711340199</v>
      </c>
      <c r="F11">
        <v>5009.88</v>
      </c>
    </row>
    <row r="12" spans="1:6" x14ac:dyDescent="0.25">
      <c r="A12" t="s">
        <v>693</v>
      </c>
      <c r="B12" t="s">
        <v>694</v>
      </c>
      <c r="C12">
        <v>3</v>
      </c>
      <c r="D12" t="s">
        <v>30</v>
      </c>
      <c r="E12">
        <v>23897.07</v>
      </c>
      <c r="F12">
        <v>71691.210000000006</v>
      </c>
    </row>
    <row r="13" spans="1:6" x14ac:dyDescent="0.25">
      <c r="A13" t="s">
        <v>695</v>
      </c>
      <c r="B13" t="s">
        <v>696</v>
      </c>
      <c r="C13">
        <v>4</v>
      </c>
      <c r="D13" t="s">
        <v>30</v>
      </c>
      <c r="E13">
        <v>2990.03</v>
      </c>
      <c r="F13">
        <v>11960.12</v>
      </c>
    </row>
    <row r="14" spans="1:6" x14ac:dyDescent="0.25">
      <c r="A14" t="s">
        <v>697</v>
      </c>
      <c r="B14" t="s">
        <v>698</v>
      </c>
      <c r="C14">
        <v>3879</v>
      </c>
      <c r="D14" t="s">
        <v>30</v>
      </c>
      <c r="E14">
        <v>38.636200051559697</v>
      </c>
      <c r="F14">
        <v>149869.82</v>
      </c>
    </row>
    <row r="15" spans="1:6" x14ac:dyDescent="0.25">
      <c r="A15" t="s">
        <v>699</v>
      </c>
      <c r="B15" t="s">
        <v>700</v>
      </c>
      <c r="C15">
        <v>7754</v>
      </c>
      <c r="D15" t="s">
        <v>30</v>
      </c>
      <c r="E15">
        <v>13.01</v>
      </c>
      <c r="F15">
        <v>100879.54</v>
      </c>
    </row>
    <row r="16" spans="1:6" x14ac:dyDescent="0.25">
      <c r="A16" t="s">
        <v>703</v>
      </c>
      <c r="B16" t="s">
        <v>704</v>
      </c>
      <c r="C16">
        <v>265</v>
      </c>
      <c r="D16" t="s">
        <v>30</v>
      </c>
      <c r="E16">
        <v>63.665094339622598</v>
      </c>
      <c r="F16">
        <v>16871.25</v>
      </c>
    </row>
    <row r="17" spans="1:6" x14ac:dyDescent="0.25">
      <c r="A17" t="s">
        <v>705</v>
      </c>
      <c r="B17" t="s">
        <v>706</v>
      </c>
      <c r="C17">
        <v>36</v>
      </c>
      <c r="D17" t="s">
        <v>30</v>
      </c>
      <c r="E17">
        <v>30.633333333333301</v>
      </c>
      <c r="F17">
        <v>1102.8</v>
      </c>
    </row>
    <row r="18" spans="1:6" x14ac:dyDescent="0.25">
      <c r="A18" t="s">
        <v>707</v>
      </c>
      <c r="B18" t="s">
        <v>708</v>
      </c>
      <c r="C18">
        <v>301</v>
      </c>
      <c r="D18" t="s">
        <v>30</v>
      </c>
      <c r="E18">
        <v>15</v>
      </c>
      <c r="F18">
        <v>4515</v>
      </c>
    </row>
    <row r="19" spans="1:6" x14ac:dyDescent="0.25">
      <c r="A19" t="s">
        <v>709</v>
      </c>
      <c r="B19" t="s">
        <v>710</v>
      </c>
      <c r="C19">
        <v>22</v>
      </c>
      <c r="D19" t="s">
        <v>30</v>
      </c>
      <c r="E19">
        <v>624.22</v>
      </c>
      <c r="F19">
        <v>13732.84</v>
      </c>
    </row>
    <row r="20" spans="1:6" x14ac:dyDescent="0.25">
      <c r="A20" t="s">
        <v>711</v>
      </c>
      <c r="B20" t="s">
        <v>712</v>
      </c>
      <c r="C20">
        <v>295</v>
      </c>
      <c r="D20" t="s">
        <v>30</v>
      </c>
      <c r="E20">
        <v>160.47999999999999</v>
      </c>
      <c r="F20">
        <v>47341.599999999999</v>
      </c>
    </row>
    <row r="21" spans="1:6" x14ac:dyDescent="0.25">
      <c r="A21" t="s">
        <v>4157</v>
      </c>
      <c r="B21" t="s">
        <v>4158</v>
      </c>
      <c r="C21">
        <v>38</v>
      </c>
      <c r="D21" t="s">
        <v>30</v>
      </c>
      <c r="E21">
        <v>165.11</v>
      </c>
      <c r="F21">
        <v>6274.18</v>
      </c>
    </row>
    <row r="22" spans="1:6" x14ac:dyDescent="0.25">
      <c r="A22" t="s">
        <v>713</v>
      </c>
      <c r="B22" t="s">
        <v>714</v>
      </c>
      <c r="C22">
        <v>152</v>
      </c>
      <c r="D22" t="s">
        <v>30</v>
      </c>
      <c r="E22">
        <v>4.8684210526315796</v>
      </c>
      <c r="F22">
        <v>740</v>
      </c>
    </row>
    <row r="23" spans="1:6" x14ac:dyDescent="0.25">
      <c r="A23" t="s">
        <v>715</v>
      </c>
      <c r="B23" t="s">
        <v>716</v>
      </c>
      <c r="C23">
        <v>1</v>
      </c>
      <c r="D23" t="s">
        <v>30</v>
      </c>
      <c r="E23">
        <v>295</v>
      </c>
      <c r="F23">
        <v>295</v>
      </c>
    </row>
    <row r="24" spans="1:6" x14ac:dyDescent="0.25">
      <c r="A24" t="s">
        <v>717</v>
      </c>
      <c r="B24" t="s">
        <v>718</v>
      </c>
      <c r="C24">
        <v>100</v>
      </c>
      <c r="D24" t="s">
        <v>30</v>
      </c>
      <c r="E24">
        <v>295</v>
      </c>
      <c r="F24">
        <v>29500</v>
      </c>
    </row>
    <row r="25" spans="1:6" x14ac:dyDescent="0.25">
      <c r="A25" t="s">
        <v>719</v>
      </c>
      <c r="B25" t="s">
        <v>720</v>
      </c>
      <c r="C25">
        <v>52</v>
      </c>
      <c r="D25" t="s">
        <v>30</v>
      </c>
      <c r="E25">
        <v>251.79</v>
      </c>
      <c r="F25">
        <v>13093.08</v>
      </c>
    </row>
    <row r="26" spans="1:6" x14ac:dyDescent="0.25">
      <c r="A26" t="s">
        <v>721</v>
      </c>
      <c r="B26" t="s">
        <v>722</v>
      </c>
      <c r="C26">
        <v>376</v>
      </c>
      <c r="D26" t="s">
        <v>30</v>
      </c>
      <c r="E26">
        <v>100.3</v>
      </c>
      <c r="F26">
        <v>37712.800000000003</v>
      </c>
    </row>
    <row r="27" spans="1:6" x14ac:dyDescent="0.25">
      <c r="A27" t="s">
        <v>723</v>
      </c>
      <c r="B27" t="s">
        <v>724</v>
      </c>
      <c r="C27">
        <v>363</v>
      </c>
      <c r="D27" t="s">
        <v>30</v>
      </c>
      <c r="E27">
        <v>132.16</v>
      </c>
      <c r="F27">
        <v>47974.080000000002</v>
      </c>
    </row>
    <row r="28" spans="1:6" x14ac:dyDescent="0.25">
      <c r="A28" t="s">
        <v>725</v>
      </c>
      <c r="B28" t="s">
        <v>726</v>
      </c>
      <c r="C28">
        <v>380</v>
      </c>
      <c r="D28" t="s">
        <v>30</v>
      </c>
      <c r="E28">
        <v>125.42294736842101</v>
      </c>
      <c r="F28">
        <v>47660.72</v>
      </c>
    </row>
    <row r="29" spans="1:6" x14ac:dyDescent="0.25">
      <c r="A29" t="s">
        <v>727</v>
      </c>
      <c r="B29" t="s">
        <v>728</v>
      </c>
      <c r="C29">
        <v>14</v>
      </c>
      <c r="D29" t="s">
        <v>30</v>
      </c>
      <c r="E29">
        <v>531</v>
      </c>
      <c r="F29">
        <v>7434</v>
      </c>
    </row>
    <row r="30" spans="1:6" x14ac:dyDescent="0.25">
      <c r="A30" t="s">
        <v>729</v>
      </c>
      <c r="B30" t="s">
        <v>730</v>
      </c>
      <c r="C30">
        <v>681</v>
      </c>
      <c r="D30" t="s">
        <v>30</v>
      </c>
      <c r="E30">
        <v>49.047107195301002</v>
      </c>
      <c r="F30">
        <v>33401.08</v>
      </c>
    </row>
    <row r="31" spans="1:6" x14ac:dyDescent="0.25">
      <c r="A31" t="s">
        <v>731</v>
      </c>
      <c r="B31" t="s">
        <v>732</v>
      </c>
      <c r="C31">
        <v>222</v>
      </c>
      <c r="D31" t="s">
        <v>30</v>
      </c>
      <c r="E31">
        <v>232.28238738738699</v>
      </c>
      <c r="F31">
        <v>51566.69</v>
      </c>
    </row>
    <row r="32" spans="1:6" x14ac:dyDescent="0.25">
      <c r="A32" t="s">
        <v>733</v>
      </c>
      <c r="B32" t="s">
        <v>734</v>
      </c>
      <c r="C32">
        <v>1</v>
      </c>
      <c r="D32" t="s">
        <v>30</v>
      </c>
      <c r="E32">
        <v>1416</v>
      </c>
      <c r="F32">
        <v>1416</v>
      </c>
    </row>
    <row r="33" spans="1:6" x14ac:dyDescent="0.25">
      <c r="A33" t="s">
        <v>735</v>
      </c>
      <c r="B33" t="s">
        <v>736</v>
      </c>
      <c r="C33">
        <v>4</v>
      </c>
      <c r="D33" t="s">
        <v>30</v>
      </c>
      <c r="E33">
        <v>50</v>
      </c>
      <c r="F33">
        <v>200</v>
      </c>
    </row>
    <row r="34" spans="1:6" x14ac:dyDescent="0.25">
      <c r="A34" t="s">
        <v>737</v>
      </c>
      <c r="B34" t="s">
        <v>738</v>
      </c>
      <c r="C34">
        <v>1</v>
      </c>
      <c r="D34" t="s">
        <v>30</v>
      </c>
      <c r="E34">
        <v>750</v>
      </c>
      <c r="F34">
        <v>750</v>
      </c>
    </row>
    <row r="35" spans="1:6" x14ac:dyDescent="0.25">
      <c r="A35" t="s">
        <v>739</v>
      </c>
      <c r="B35" t="s">
        <v>740</v>
      </c>
      <c r="C35">
        <v>4</v>
      </c>
      <c r="D35" t="s">
        <v>30</v>
      </c>
      <c r="E35">
        <v>50</v>
      </c>
      <c r="F35">
        <v>200</v>
      </c>
    </row>
    <row r="36" spans="1:6" x14ac:dyDescent="0.25">
      <c r="A36" t="s">
        <v>741</v>
      </c>
      <c r="B36" t="s">
        <v>742</v>
      </c>
      <c r="C36">
        <v>239</v>
      </c>
      <c r="D36" t="s">
        <v>30</v>
      </c>
      <c r="E36">
        <v>17.7</v>
      </c>
      <c r="F36">
        <v>4230.3</v>
      </c>
    </row>
    <row r="37" spans="1:6" x14ac:dyDescent="0.25">
      <c r="A37" t="s">
        <v>743</v>
      </c>
      <c r="B37" t="s">
        <v>744</v>
      </c>
      <c r="C37">
        <v>216</v>
      </c>
      <c r="D37" t="s">
        <v>30</v>
      </c>
      <c r="E37">
        <v>22.59</v>
      </c>
      <c r="F37">
        <v>4879.4399999999996</v>
      </c>
    </row>
    <row r="38" spans="1:6" x14ac:dyDescent="0.25">
      <c r="A38" t="s">
        <v>745</v>
      </c>
      <c r="B38" t="s">
        <v>746</v>
      </c>
      <c r="C38">
        <v>123</v>
      </c>
      <c r="D38" t="s">
        <v>30</v>
      </c>
      <c r="E38">
        <v>20.440000000000001</v>
      </c>
      <c r="F38">
        <v>2514.12</v>
      </c>
    </row>
    <row r="39" spans="1:6" x14ac:dyDescent="0.25">
      <c r="A39" t="s">
        <v>747</v>
      </c>
      <c r="B39" t="s">
        <v>748</v>
      </c>
      <c r="C39">
        <v>4</v>
      </c>
      <c r="D39" t="s">
        <v>30</v>
      </c>
      <c r="E39">
        <v>2267.52</v>
      </c>
      <c r="F39">
        <v>9070.08</v>
      </c>
    </row>
    <row r="40" spans="1:6" x14ac:dyDescent="0.25">
      <c r="A40" t="s">
        <v>749</v>
      </c>
      <c r="B40" t="s">
        <v>750</v>
      </c>
      <c r="C40">
        <v>24</v>
      </c>
      <c r="D40" t="s">
        <v>30</v>
      </c>
      <c r="E40">
        <v>28.516666666666701</v>
      </c>
      <c r="F40">
        <v>684.4</v>
      </c>
    </row>
    <row r="41" spans="1:6" x14ac:dyDescent="0.25">
      <c r="A41" t="s">
        <v>751</v>
      </c>
      <c r="B41" t="s">
        <v>752</v>
      </c>
      <c r="C41">
        <v>550</v>
      </c>
      <c r="D41" t="s">
        <v>30</v>
      </c>
      <c r="E41">
        <v>59.614327272727301</v>
      </c>
      <c r="F41">
        <v>32787.879999999997</v>
      </c>
    </row>
    <row r="42" spans="1:6" x14ac:dyDescent="0.25">
      <c r="A42" t="s">
        <v>753</v>
      </c>
      <c r="B42" t="s">
        <v>754</v>
      </c>
      <c r="C42">
        <v>50</v>
      </c>
      <c r="D42" t="s">
        <v>30</v>
      </c>
      <c r="E42">
        <v>166.38</v>
      </c>
      <c r="F42">
        <v>8319</v>
      </c>
    </row>
    <row r="43" spans="1:6" x14ac:dyDescent="0.25">
      <c r="A43" t="s">
        <v>755</v>
      </c>
      <c r="B43" t="s">
        <v>756</v>
      </c>
      <c r="C43">
        <v>11</v>
      </c>
      <c r="D43" t="s">
        <v>30</v>
      </c>
      <c r="E43">
        <v>215</v>
      </c>
      <c r="F43">
        <v>2365</v>
      </c>
    </row>
    <row r="44" spans="1:6" x14ac:dyDescent="0.25">
      <c r="A44" t="s">
        <v>757</v>
      </c>
      <c r="B44" t="s">
        <v>758</v>
      </c>
      <c r="C44">
        <v>1</v>
      </c>
      <c r="D44" t="s">
        <v>30</v>
      </c>
      <c r="E44">
        <v>6395.6</v>
      </c>
      <c r="F44">
        <v>6395.6</v>
      </c>
    </row>
    <row r="45" spans="1:6" x14ac:dyDescent="0.25">
      <c r="A45" t="s">
        <v>759</v>
      </c>
      <c r="B45" t="s">
        <v>760</v>
      </c>
      <c r="C45">
        <v>853</v>
      </c>
      <c r="D45" t="s">
        <v>30</v>
      </c>
      <c r="E45">
        <v>63.05</v>
      </c>
      <c r="F45">
        <v>53781.65</v>
      </c>
    </row>
    <row r="46" spans="1:6" x14ac:dyDescent="0.25">
      <c r="A46" t="s">
        <v>761</v>
      </c>
      <c r="B46" t="s">
        <v>762</v>
      </c>
      <c r="C46">
        <v>63</v>
      </c>
      <c r="D46" t="s">
        <v>30</v>
      </c>
      <c r="E46">
        <v>32.4968253968254</v>
      </c>
      <c r="F46">
        <v>2047.3</v>
      </c>
    </row>
    <row r="47" spans="1:6" x14ac:dyDescent="0.25">
      <c r="A47" t="s">
        <v>763</v>
      </c>
      <c r="B47" t="s">
        <v>764</v>
      </c>
      <c r="C47">
        <v>42</v>
      </c>
      <c r="D47" t="s">
        <v>30</v>
      </c>
      <c r="E47">
        <v>93</v>
      </c>
      <c r="F47">
        <v>3906</v>
      </c>
    </row>
    <row r="48" spans="1:6" x14ac:dyDescent="0.25">
      <c r="A48" t="s">
        <v>765</v>
      </c>
      <c r="B48" t="s">
        <v>766</v>
      </c>
      <c r="C48">
        <v>551</v>
      </c>
      <c r="D48" t="s">
        <v>767</v>
      </c>
      <c r="E48">
        <v>3.42</v>
      </c>
      <c r="F48">
        <v>1884.42</v>
      </c>
    </row>
    <row r="49" spans="1:6" x14ac:dyDescent="0.25">
      <c r="A49" t="s">
        <v>768</v>
      </c>
      <c r="B49" t="s">
        <v>769</v>
      </c>
      <c r="C49">
        <v>1519</v>
      </c>
      <c r="D49" t="s">
        <v>30</v>
      </c>
      <c r="E49">
        <v>4.8922975641869604</v>
      </c>
      <c r="F49">
        <v>7431.4</v>
      </c>
    </row>
    <row r="50" spans="1:6" x14ac:dyDescent="0.25">
      <c r="A50" t="s">
        <v>770</v>
      </c>
      <c r="B50" t="s">
        <v>771</v>
      </c>
      <c r="C50">
        <v>472</v>
      </c>
      <c r="D50" t="s">
        <v>30</v>
      </c>
      <c r="E50">
        <v>15.761779661017</v>
      </c>
      <c r="F50">
        <v>7439.56</v>
      </c>
    </row>
    <row r="51" spans="1:6" x14ac:dyDescent="0.25">
      <c r="A51" t="s">
        <v>772</v>
      </c>
      <c r="B51" t="s">
        <v>773</v>
      </c>
      <c r="C51">
        <v>3481</v>
      </c>
      <c r="D51" t="s">
        <v>30</v>
      </c>
      <c r="E51">
        <v>41.3</v>
      </c>
      <c r="F51">
        <v>143765.29999999999</v>
      </c>
    </row>
    <row r="52" spans="1:6" x14ac:dyDescent="0.25">
      <c r="A52" t="s">
        <v>774</v>
      </c>
      <c r="B52" t="s">
        <v>775</v>
      </c>
      <c r="C52">
        <v>4304</v>
      </c>
      <c r="D52" t="s">
        <v>767</v>
      </c>
      <c r="E52">
        <v>13.835220724907099</v>
      </c>
      <c r="F52">
        <v>59546.79</v>
      </c>
    </row>
    <row r="53" spans="1:6" x14ac:dyDescent="0.25">
      <c r="A53" t="s">
        <v>776</v>
      </c>
      <c r="B53" t="s">
        <v>777</v>
      </c>
      <c r="C53">
        <v>96</v>
      </c>
      <c r="D53" t="s">
        <v>778</v>
      </c>
      <c r="E53">
        <v>34.22</v>
      </c>
      <c r="F53">
        <v>3285.12</v>
      </c>
    </row>
    <row r="54" spans="1:6" x14ac:dyDescent="0.25">
      <c r="A54" t="s">
        <v>779</v>
      </c>
      <c r="B54" t="s">
        <v>780</v>
      </c>
      <c r="C54">
        <v>401</v>
      </c>
      <c r="D54" t="s">
        <v>30</v>
      </c>
      <c r="E54">
        <v>18.3937905236908</v>
      </c>
      <c r="F54">
        <v>7375.91</v>
      </c>
    </row>
    <row r="55" spans="1:6" x14ac:dyDescent="0.25">
      <c r="A55" t="s">
        <v>781</v>
      </c>
      <c r="B55" t="s">
        <v>782</v>
      </c>
      <c r="C55">
        <v>771</v>
      </c>
      <c r="D55" t="s">
        <v>30</v>
      </c>
      <c r="E55">
        <v>32.385408560311298</v>
      </c>
      <c r="F55">
        <v>24969.15</v>
      </c>
    </row>
    <row r="56" spans="1:6" x14ac:dyDescent="0.25">
      <c r="A56" t="s">
        <v>783</v>
      </c>
      <c r="B56" t="s">
        <v>784</v>
      </c>
      <c r="C56">
        <v>1</v>
      </c>
      <c r="D56" t="s">
        <v>30</v>
      </c>
      <c r="E56">
        <v>1</v>
      </c>
      <c r="F56">
        <v>1</v>
      </c>
    </row>
    <row r="57" spans="1:6" x14ac:dyDescent="0.25">
      <c r="A57" t="s">
        <v>785</v>
      </c>
      <c r="B57" t="s">
        <v>786</v>
      </c>
      <c r="C57">
        <v>125</v>
      </c>
      <c r="D57" t="s">
        <v>30</v>
      </c>
      <c r="E57">
        <v>378</v>
      </c>
      <c r="F57">
        <v>47250</v>
      </c>
    </row>
    <row r="58" spans="1:6" x14ac:dyDescent="0.25">
      <c r="A58" t="s">
        <v>787</v>
      </c>
      <c r="B58" t="s">
        <v>788</v>
      </c>
      <c r="C58">
        <v>2760</v>
      </c>
      <c r="D58" t="s">
        <v>30</v>
      </c>
      <c r="E58">
        <v>11.2463768115942</v>
      </c>
      <c r="F58">
        <v>31040</v>
      </c>
    </row>
    <row r="59" spans="1:6" x14ac:dyDescent="0.25">
      <c r="A59" t="s">
        <v>789</v>
      </c>
      <c r="B59" t="s">
        <v>790</v>
      </c>
      <c r="C59">
        <v>41</v>
      </c>
      <c r="D59" t="s">
        <v>30</v>
      </c>
      <c r="E59">
        <v>17</v>
      </c>
      <c r="F59">
        <v>697</v>
      </c>
    </row>
    <row r="60" spans="1:6" x14ac:dyDescent="0.25">
      <c r="A60" t="s">
        <v>791</v>
      </c>
      <c r="B60" t="s">
        <v>792</v>
      </c>
      <c r="C60">
        <v>10</v>
      </c>
      <c r="D60" t="s">
        <v>30</v>
      </c>
      <c r="E60">
        <v>7500</v>
      </c>
      <c r="F60">
        <v>75000</v>
      </c>
    </row>
    <row r="61" spans="1:6" x14ac:dyDescent="0.25">
      <c r="A61" t="s">
        <v>793</v>
      </c>
      <c r="B61" t="s">
        <v>794</v>
      </c>
      <c r="C61">
        <v>104</v>
      </c>
      <c r="D61" t="s">
        <v>30</v>
      </c>
      <c r="E61">
        <v>132.16</v>
      </c>
      <c r="F61">
        <v>13744.64</v>
      </c>
    </row>
    <row r="62" spans="1:6" x14ac:dyDescent="0.25">
      <c r="A62" t="s">
        <v>795</v>
      </c>
      <c r="B62" t="s">
        <v>796</v>
      </c>
      <c r="C62">
        <v>3</v>
      </c>
      <c r="D62" t="s">
        <v>30</v>
      </c>
      <c r="E62">
        <v>452.26</v>
      </c>
      <c r="F62">
        <v>1356.78</v>
      </c>
    </row>
    <row r="63" spans="1:6" x14ac:dyDescent="0.25">
      <c r="A63" t="s">
        <v>797</v>
      </c>
      <c r="B63" t="s">
        <v>798</v>
      </c>
      <c r="C63">
        <v>356</v>
      </c>
      <c r="D63" t="s">
        <v>30</v>
      </c>
      <c r="E63">
        <v>26.02</v>
      </c>
      <c r="F63">
        <v>9263.1200000000008</v>
      </c>
    </row>
    <row r="64" spans="1:6" x14ac:dyDescent="0.25">
      <c r="A64" t="s">
        <v>799</v>
      </c>
      <c r="B64" t="s">
        <v>800</v>
      </c>
      <c r="C64">
        <v>1</v>
      </c>
      <c r="D64" t="s">
        <v>30</v>
      </c>
      <c r="E64">
        <v>8259.7199999999993</v>
      </c>
      <c r="F64">
        <v>8259.7199999999993</v>
      </c>
    </row>
    <row r="65" spans="1:6" x14ac:dyDescent="0.25">
      <c r="A65" t="s">
        <v>801</v>
      </c>
      <c r="B65" t="s">
        <v>802</v>
      </c>
      <c r="C65">
        <v>2</v>
      </c>
      <c r="D65" t="s">
        <v>30</v>
      </c>
      <c r="E65">
        <v>8259.7199999999993</v>
      </c>
      <c r="F65">
        <v>16519.439999999999</v>
      </c>
    </row>
    <row r="66" spans="1:6" x14ac:dyDescent="0.25">
      <c r="A66" t="s">
        <v>803</v>
      </c>
      <c r="B66" t="s">
        <v>804</v>
      </c>
      <c r="C66">
        <v>3</v>
      </c>
      <c r="D66" t="s">
        <v>30</v>
      </c>
      <c r="E66">
        <v>8259.7199999999993</v>
      </c>
      <c r="F66">
        <v>24779.16</v>
      </c>
    </row>
    <row r="67" spans="1:6" x14ac:dyDescent="0.25">
      <c r="A67" t="s">
        <v>805</v>
      </c>
      <c r="B67" t="s">
        <v>806</v>
      </c>
      <c r="C67">
        <v>2</v>
      </c>
      <c r="D67" t="s">
        <v>30</v>
      </c>
      <c r="E67">
        <v>7138.06</v>
      </c>
      <c r="F67">
        <v>14276.12</v>
      </c>
    </row>
    <row r="68" spans="1:6" x14ac:dyDescent="0.25">
      <c r="A68" t="s">
        <v>807</v>
      </c>
      <c r="B68" t="s">
        <v>808</v>
      </c>
      <c r="C68">
        <v>1004</v>
      </c>
      <c r="D68" t="s">
        <v>30</v>
      </c>
      <c r="E68">
        <v>65.003426294820699</v>
      </c>
      <c r="F68">
        <v>65263.44</v>
      </c>
    </row>
    <row r="69" spans="1:6" x14ac:dyDescent="0.25">
      <c r="A69" t="s">
        <v>809</v>
      </c>
      <c r="B69" t="s">
        <v>810</v>
      </c>
      <c r="C69">
        <v>150</v>
      </c>
      <c r="D69" t="s">
        <v>30</v>
      </c>
      <c r="E69">
        <v>9.6433333333333309</v>
      </c>
      <c r="F69">
        <v>1446.5</v>
      </c>
    </row>
    <row r="70" spans="1:6" x14ac:dyDescent="0.25">
      <c r="A70" t="s">
        <v>811</v>
      </c>
      <c r="B70" t="s">
        <v>812</v>
      </c>
      <c r="C70">
        <v>150</v>
      </c>
      <c r="D70" t="s">
        <v>30</v>
      </c>
      <c r="E70">
        <v>2.4500000000000002</v>
      </c>
      <c r="F70">
        <v>367.5</v>
      </c>
    </row>
    <row r="71" spans="1:6" x14ac:dyDescent="0.25">
      <c r="A71" t="s">
        <v>813</v>
      </c>
      <c r="B71" t="s">
        <v>814</v>
      </c>
      <c r="C71">
        <v>200</v>
      </c>
      <c r="D71" t="s">
        <v>30</v>
      </c>
      <c r="E71">
        <v>4.1500000000000004</v>
      </c>
      <c r="F71">
        <v>830</v>
      </c>
    </row>
    <row r="72" spans="1:6" x14ac:dyDescent="0.25">
      <c r="A72" t="s">
        <v>815</v>
      </c>
      <c r="B72" t="s">
        <v>816</v>
      </c>
      <c r="C72">
        <v>200</v>
      </c>
      <c r="D72" t="s">
        <v>30</v>
      </c>
      <c r="E72">
        <v>4.1500000000000004</v>
      </c>
      <c r="F72">
        <v>830</v>
      </c>
    </row>
    <row r="73" spans="1:6" x14ac:dyDescent="0.25">
      <c r="A73" t="s">
        <v>817</v>
      </c>
      <c r="B73" t="s">
        <v>818</v>
      </c>
      <c r="C73">
        <v>250</v>
      </c>
      <c r="D73" t="s">
        <v>30</v>
      </c>
      <c r="E73">
        <v>4.1500000000000004</v>
      </c>
      <c r="F73">
        <v>1037.5</v>
      </c>
    </row>
    <row r="74" spans="1:6" x14ac:dyDescent="0.25">
      <c r="A74" t="s">
        <v>819</v>
      </c>
      <c r="B74" t="s">
        <v>820</v>
      </c>
      <c r="C74">
        <v>30</v>
      </c>
      <c r="D74" t="s">
        <v>30</v>
      </c>
      <c r="E74">
        <v>1</v>
      </c>
      <c r="F74">
        <v>30</v>
      </c>
    </row>
    <row r="75" spans="1:6" x14ac:dyDescent="0.25">
      <c r="A75" t="s">
        <v>4159</v>
      </c>
      <c r="B75" t="s">
        <v>4160</v>
      </c>
      <c r="C75">
        <v>40</v>
      </c>
      <c r="D75" t="s">
        <v>30</v>
      </c>
      <c r="E75">
        <v>41.3</v>
      </c>
      <c r="F75">
        <v>1652</v>
      </c>
    </row>
    <row r="76" spans="1:6" x14ac:dyDescent="0.25">
      <c r="A76" t="s">
        <v>821</v>
      </c>
      <c r="B76" t="s">
        <v>822</v>
      </c>
      <c r="C76">
        <v>17</v>
      </c>
      <c r="D76" t="s">
        <v>823</v>
      </c>
      <c r="E76">
        <v>48.38</v>
      </c>
      <c r="F76">
        <v>822.46</v>
      </c>
    </row>
    <row r="77" spans="1:6" x14ac:dyDescent="0.25">
      <c r="A77" t="s">
        <v>824</v>
      </c>
      <c r="B77" t="s">
        <v>825</v>
      </c>
      <c r="C77">
        <v>93</v>
      </c>
      <c r="D77" t="s">
        <v>30</v>
      </c>
      <c r="E77">
        <v>25.96</v>
      </c>
      <c r="F77">
        <v>2414.2800000000002</v>
      </c>
    </row>
    <row r="78" spans="1:6" x14ac:dyDescent="0.25">
      <c r="A78" t="s">
        <v>826</v>
      </c>
      <c r="B78" t="s">
        <v>827</v>
      </c>
      <c r="C78">
        <v>1311</v>
      </c>
      <c r="D78" t="s">
        <v>30</v>
      </c>
      <c r="E78">
        <v>42.447597254004599</v>
      </c>
      <c r="F78">
        <v>55648.800000000003</v>
      </c>
    </row>
    <row r="79" spans="1:6" x14ac:dyDescent="0.25">
      <c r="A79" t="s">
        <v>828</v>
      </c>
      <c r="B79" t="s">
        <v>829</v>
      </c>
      <c r="C79">
        <v>125</v>
      </c>
      <c r="D79" t="s">
        <v>30</v>
      </c>
      <c r="E79">
        <v>156.21600000000001</v>
      </c>
      <c r="F79">
        <v>19527</v>
      </c>
    </row>
    <row r="80" spans="1:6" x14ac:dyDescent="0.25">
      <c r="A80" t="s">
        <v>830</v>
      </c>
      <c r="B80" t="s">
        <v>831</v>
      </c>
      <c r="C80">
        <v>316</v>
      </c>
      <c r="D80" t="s">
        <v>30</v>
      </c>
      <c r="E80">
        <v>14.5</v>
      </c>
      <c r="F80">
        <v>4582</v>
      </c>
    </row>
    <row r="81" spans="1:6" x14ac:dyDescent="0.25">
      <c r="A81" t="s">
        <v>832</v>
      </c>
      <c r="B81" t="s">
        <v>833</v>
      </c>
      <c r="C81">
        <v>384</v>
      </c>
      <c r="D81" t="s">
        <v>30</v>
      </c>
      <c r="E81">
        <v>22</v>
      </c>
      <c r="F81">
        <v>8448</v>
      </c>
    </row>
    <row r="82" spans="1:6" x14ac:dyDescent="0.25">
      <c r="A82" t="s">
        <v>834</v>
      </c>
      <c r="B82" t="s">
        <v>835</v>
      </c>
      <c r="C82">
        <v>600</v>
      </c>
      <c r="D82" t="s">
        <v>30</v>
      </c>
      <c r="E82">
        <v>29.5</v>
      </c>
      <c r="F82">
        <v>17700</v>
      </c>
    </row>
    <row r="83" spans="1:6" x14ac:dyDescent="0.25">
      <c r="A83" t="s">
        <v>836</v>
      </c>
      <c r="B83" t="s">
        <v>837</v>
      </c>
      <c r="C83">
        <v>101</v>
      </c>
      <c r="D83" t="s">
        <v>30</v>
      </c>
      <c r="E83">
        <v>41.3</v>
      </c>
      <c r="F83">
        <v>4171.3</v>
      </c>
    </row>
    <row r="84" spans="1:6" x14ac:dyDescent="0.25">
      <c r="A84" t="s">
        <v>838</v>
      </c>
      <c r="B84" t="s">
        <v>839</v>
      </c>
      <c r="C84">
        <v>90</v>
      </c>
      <c r="D84" t="s">
        <v>30</v>
      </c>
      <c r="E84">
        <v>63.72</v>
      </c>
      <c r="F84">
        <v>5734.8</v>
      </c>
    </row>
    <row r="85" spans="1:6" x14ac:dyDescent="0.25">
      <c r="A85" t="s">
        <v>841</v>
      </c>
      <c r="B85" t="s">
        <v>842</v>
      </c>
      <c r="C85">
        <v>1196</v>
      </c>
      <c r="D85" t="s">
        <v>840</v>
      </c>
      <c r="E85">
        <v>6.7799331103678897</v>
      </c>
      <c r="F85">
        <v>8108.8</v>
      </c>
    </row>
    <row r="86" spans="1:6" x14ac:dyDescent="0.25">
      <c r="A86" t="s">
        <v>843</v>
      </c>
      <c r="B86" t="s">
        <v>844</v>
      </c>
      <c r="C86">
        <v>14</v>
      </c>
      <c r="D86" t="s">
        <v>589</v>
      </c>
      <c r="E86">
        <v>40</v>
      </c>
      <c r="F86">
        <v>560</v>
      </c>
    </row>
    <row r="87" spans="1:6" x14ac:dyDescent="0.25">
      <c r="A87" t="s">
        <v>845</v>
      </c>
      <c r="B87" t="s">
        <v>846</v>
      </c>
      <c r="C87">
        <v>17</v>
      </c>
      <c r="D87" t="s">
        <v>30</v>
      </c>
      <c r="E87">
        <v>365.99</v>
      </c>
      <c r="F87">
        <v>6221.83</v>
      </c>
    </row>
    <row r="88" spans="1:6" x14ac:dyDescent="0.25">
      <c r="A88" t="s">
        <v>847</v>
      </c>
      <c r="B88" t="s">
        <v>848</v>
      </c>
      <c r="C88">
        <v>2315</v>
      </c>
      <c r="D88" t="s">
        <v>30</v>
      </c>
      <c r="E88">
        <v>275.09132181425502</v>
      </c>
      <c r="F88">
        <v>636836.41</v>
      </c>
    </row>
    <row r="89" spans="1:6" x14ac:dyDescent="0.25">
      <c r="A89" t="s">
        <v>849</v>
      </c>
      <c r="B89" t="s">
        <v>850</v>
      </c>
      <c r="C89">
        <v>64</v>
      </c>
      <c r="D89" t="s">
        <v>30</v>
      </c>
      <c r="E89">
        <v>114.01</v>
      </c>
      <c r="F89">
        <v>7296.64</v>
      </c>
    </row>
    <row r="90" spans="1:6" x14ac:dyDescent="0.25">
      <c r="A90" t="s">
        <v>851</v>
      </c>
      <c r="B90" t="s">
        <v>852</v>
      </c>
      <c r="C90">
        <v>277</v>
      </c>
      <c r="D90" t="s">
        <v>30</v>
      </c>
      <c r="E90">
        <v>114.01</v>
      </c>
      <c r="F90">
        <v>31580.77</v>
      </c>
    </row>
    <row r="91" spans="1:6" x14ac:dyDescent="0.25">
      <c r="A91" t="s">
        <v>853</v>
      </c>
      <c r="B91" t="s">
        <v>854</v>
      </c>
      <c r="C91">
        <v>879</v>
      </c>
      <c r="D91" t="s">
        <v>30</v>
      </c>
      <c r="E91">
        <v>114.149897610922</v>
      </c>
      <c r="F91">
        <v>100337.76</v>
      </c>
    </row>
    <row r="92" spans="1:6" x14ac:dyDescent="0.25">
      <c r="A92" t="s">
        <v>855</v>
      </c>
      <c r="B92" t="s">
        <v>856</v>
      </c>
      <c r="C92">
        <v>1473</v>
      </c>
      <c r="D92" t="s">
        <v>30</v>
      </c>
      <c r="E92">
        <v>109.328051595384</v>
      </c>
      <c r="F92">
        <v>161040.22</v>
      </c>
    </row>
    <row r="93" spans="1:6" x14ac:dyDescent="0.25">
      <c r="A93" t="s">
        <v>857</v>
      </c>
      <c r="B93" t="s">
        <v>858</v>
      </c>
      <c r="C93">
        <v>1540</v>
      </c>
      <c r="D93" t="s">
        <v>30</v>
      </c>
      <c r="E93">
        <v>108.641220779221</v>
      </c>
      <c r="F93">
        <v>167307.48000000001</v>
      </c>
    </row>
    <row r="94" spans="1:6" x14ac:dyDescent="0.25">
      <c r="A94" t="s">
        <v>859</v>
      </c>
      <c r="B94" t="s">
        <v>860</v>
      </c>
      <c r="C94">
        <v>205</v>
      </c>
      <c r="D94" t="s">
        <v>30</v>
      </c>
      <c r="E94">
        <v>53.1</v>
      </c>
      <c r="F94">
        <v>10885.5</v>
      </c>
    </row>
    <row r="95" spans="1:6" x14ac:dyDescent="0.25">
      <c r="A95" t="s">
        <v>861</v>
      </c>
      <c r="B95" t="s">
        <v>862</v>
      </c>
      <c r="C95">
        <v>180</v>
      </c>
      <c r="D95" t="s">
        <v>30</v>
      </c>
      <c r="E95">
        <v>106.2</v>
      </c>
      <c r="F95">
        <v>19116</v>
      </c>
    </row>
    <row r="96" spans="1:6" x14ac:dyDescent="0.25">
      <c r="A96" t="s">
        <v>863</v>
      </c>
      <c r="B96" t="s">
        <v>864</v>
      </c>
      <c r="C96">
        <v>271</v>
      </c>
      <c r="D96" t="s">
        <v>30</v>
      </c>
      <c r="E96">
        <v>64.900000000000006</v>
      </c>
      <c r="F96">
        <v>17587.900000000001</v>
      </c>
    </row>
    <row r="97" spans="1:6" x14ac:dyDescent="0.25">
      <c r="A97" t="s">
        <v>865</v>
      </c>
      <c r="B97" t="s">
        <v>866</v>
      </c>
      <c r="C97">
        <v>361</v>
      </c>
      <c r="D97" t="s">
        <v>30</v>
      </c>
      <c r="E97">
        <v>60.5</v>
      </c>
      <c r="F97">
        <v>21840.5</v>
      </c>
    </row>
    <row r="98" spans="1:6" x14ac:dyDescent="0.25">
      <c r="A98" t="s">
        <v>867</v>
      </c>
      <c r="B98" t="s">
        <v>868</v>
      </c>
      <c r="C98">
        <v>440</v>
      </c>
      <c r="D98" t="s">
        <v>30</v>
      </c>
      <c r="E98">
        <v>22.3705454545455</v>
      </c>
      <c r="F98">
        <v>9843.0400000000009</v>
      </c>
    </row>
    <row r="99" spans="1:6" x14ac:dyDescent="0.25">
      <c r="A99" t="s">
        <v>869</v>
      </c>
      <c r="B99" t="s">
        <v>870</v>
      </c>
      <c r="C99">
        <v>11</v>
      </c>
      <c r="D99" t="s">
        <v>30</v>
      </c>
      <c r="E99">
        <v>820.1</v>
      </c>
      <c r="F99">
        <v>9021.1</v>
      </c>
    </row>
    <row r="100" spans="1:6" x14ac:dyDescent="0.25">
      <c r="A100" t="s">
        <v>871</v>
      </c>
      <c r="B100" t="s">
        <v>4161</v>
      </c>
      <c r="C100">
        <v>432</v>
      </c>
      <c r="D100" t="s">
        <v>30</v>
      </c>
      <c r="E100">
        <v>48.82</v>
      </c>
      <c r="F100">
        <v>21090.240000000002</v>
      </c>
    </row>
    <row r="101" spans="1:6" x14ac:dyDescent="0.25">
      <c r="A101" t="s">
        <v>873</v>
      </c>
      <c r="B101" t="s">
        <v>874</v>
      </c>
      <c r="C101">
        <v>36</v>
      </c>
      <c r="D101" t="s">
        <v>30</v>
      </c>
      <c r="E101">
        <v>57.53</v>
      </c>
      <c r="F101">
        <v>2071.08</v>
      </c>
    </row>
    <row r="102" spans="1:6" x14ac:dyDescent="0.25">
      <c r="A102" t="s">
        <v>875</v>
      </c>
      <c r="B102" t="s">
        <v>876</v>
      </c>
      <c r="C102">
        <v>4</v>
      </c>
      <c r="D102" t="s">
        <v>30</v>
      </c>
      <c r="E102">
        <v>2267.52</v>
      </c>
      <c r="F102">
        <v>9070.08</v>
      </c>
    </row>
    <row r="103" spans="1:6" x14ac:dyDescent="0.25">
      <c r="A103" t="s">
        <v>877</v>
      </c>
      <c r="B103" t="s">
        <v>878</v>
      </c>
      <c r="C103">
        <v>4</v>
      </c>
      <c r="D103" t="s">
        <v>30</v>
      </c>
      <c r="E103">
        <v>2267.52</v>
      </c>
      <c r="F103">
        <v>9070.08</v>
      </c>
    </row>
    <row r="104" spans="1:6" x14ac:dyDescent="0.25">
      <c r="A104" t="s">
        <v>881</v>
      </c>
      <c r="B104" t="s">
        <v>882</v>
      </c>
      <c r="C104">
        <v>670</v>
      </c>
      <c r="D104" t="s">
        <v>30</v>
      </c>
      <c r="E104">
        <v>26.9814925373134</v>
      </c>
      <c r="F104">
        <v>18077.599999999999</v>
      </c>
    </row>
    <row r="105" spans="1:6" x14ac:dyDescent="0.25">
      <c r="A105" t="s">
        <v>883</v>
      </c>
      <c r="B105" t="s">
        <v>884</v>
      </c>
      <c r="C105">
        <v>600</v>
      </c>
      <c r="D105" t="s">
        <v>30</v>
      </c>
      <c r="E105">
        <v>70.8</v>
      </c>
      <c r="F105">
        <v>42480</v>
      </c>
    </row>
    <row r="106" spans="1:6" x14ac:dyDescent="0.25">
      <c r="A106" t="s">
        <v>885</v>
      </c>
      <c r="B106" t="s">
        <v>886</v>
      </c>
      <c r="C106">
        <v>88</v>
      </c>
      <c r="D106" t="s">
        <v>30</v>
      </c>
      <c r="E106">
        <v>82.6</v>
      </c>
      <c r="F106">
        <v>7268.8</v>
      </c>
    </row>
    <row r="107" spans="1:6" x14ac:dyDescent="0.25">
      <c r="A107" t="s">
        <v>4162</v>
      </c>
      <c r="B107" t="s">
        <v>4163</v>
      </c>
      <c r="C107">
        <v>179</v>
      </c>
      <c r="D107" t="s">
        <v>30</v>
      </c>
      <c r="E107">
        <v>1032.5</v>
      </c>
      <c r="F107">
        <v>184817.5</v>
      </c>
    </row>
    <row r="108" spans="1:6" x14ac:dyDescent="0.25">
      <c r="A108" t="s">
        <v>4164</v>
      </c>
      <c r="B108" t="s">
        <v>4165</v>
      </c>
      <c r="C108">
        <v>180</v>
      </c>
      <c r="D108" t="s">
        <v>30</v>
      </c>
      <c r="E108">
        <v>1032.5</v>
      </c>
      <c r="F108">
        <v>185850</v>
      </c>
    </row>
    <row r="109" spans="1:6" x14ac:dyDescent="0.25">
      <c r="A109" t="s">
        <v>887</v>
      </c>
      <c r="B109" t="s">
        <v>888</v>
      </c>
      <c r="C109">
        <v>2</v>
      </c>
      <c r="D109" t="s">
        <v>30</v>
      </c>
      <c r="E109">
        <v>2950</v>
      </c>
      <c r="F109">
        <v>5900</v>
      </c>
    </row>
    <row r="110" spans="1:6" x14ac:dyDescent="0.25">
      <c r="A110" t="s">
        <v>889</v>
      </c>
      <c r="B110" t="s">
        <v>890</v>
      </c>
      <c r="C110">
        <v>1500</v>
      </c>
      <c r="D110" t="s">
        <v>30</v>
      </c>
      <c r="E110">
        <v>336.3</v>
      </c>
      <c r="F110">
        <v>504450</v>
      </c>
    </row>
    <row r="111" spans="1:6" x14ac:dyDescent="0.25">
      <c r="A111" t="s">
        <v>891</v>
      </c>
      <c r="B111" t="s">
        <v>892</v>
      </c>
      <c r="C111">
        <v>719</v>
      </c>
      <c r="D111" t="s">
        <v>30</v>
      </c>
      <c r="E111">
        <v>13.62</v>
      </c>
      <c r="F111">
        <v>9792.7800000000007</v>
      </c>
    </row>
    <row r="112" spans="1:6" x14ac:dyDescent="0.25">
      <c r="A112" t="s">
        <v>893</v>
      </c>
      <c r="B112" t="s">
        <v>894</v>
      </c>
      <c r="C112">
        <v>55</v>
      </c>
      <c r="D112" t="s">
        <v>30</v>
      </c>
      <c r="E112">
        <v>949.99</v>
      </c>
      <c r="F112">
        <v>52249.45</v>
      </c>
    </row>
    <row r="113" spans="1:6" x14ac:dyDescent="0.25">
      <c r="A113" t="s">
        <v>895</v>
      </c>
      <c r="B113" t="s">
        <v>896</v>
      </c>
      <c r="C113">
        <v>100</v>
      </c>
      <c r="D113" t="s">
        <v>30</v>
      </c>
      <c r="E113">
        <v>1</v>
      </c>
      <c r="F113">
        <v>100</v>
      </c>
    </row>
    <row r="114" spans="1:6" x14ac:dyDescent="0.25">
      <c r="A114" t="s">
        <v>897</v>
      </c>
      <c r="B114" t="s">
        <v>898</v>
      </c>
      <c r="C114">
        <v>2</v>
      </c>
      <c r="D114" t="s">
        <v>30</v>
      </c>
      <c r="E114">
        <v>27710</v>
      </c>
      <c r="F114">
        <v>55420</v>
      </c>
    </row>
    <row r="115" spans="1:6" x14ac:dyDescent="0.25">
      <c r="A115" t="s">
        <v>899</v>
      </c>
      <c r="B115" t="s">
        <v>900</v>
      </c>
      <c r="C115">
        <v>1</v>
      </c>
      <c r="D115" t="s">
        <v>30</v>
      </c>
      <c r="E115">
        <v>27710</v>
      </c>
      <c r="F115">
        <v>27710</v>
      </c>
    </row>
    <row r="116" spans="1:6" x14ac:dyDescent="0.25">
      <c r="A116" t="s">
        <v>901</v>
      </c>
      <c r="B116" t="s">
        <v>902</v>
      </c>
      <c r="C116">
        <v>5</v>
      </c>
      <c r="D116" t="s">
        <v>30</v>
      </c>
      <c r="E116">
        <v>332.76</v>
      </c>
      <c r="F116">
        <v>1663.8</v>
      </c>
    </row>
    <row r="117" spans="1:6" x14ac:dyDescent="0.25">
      <c r="A117" t="s">
        <v>903</v>
      </c>
      <c r="B117" t="s">
        <v>904</v>
      </c>
      <c r="C117">
        <v>3541</v>
      </c>
      <c r="D117" t="s">
        <v>30</v>
      </c>
      <c r="E117">
        <v>1</v>
      </c>
      <c r="F117">
        <v>3541</v>
      </c>
    </row>
    <row r="118" spans="1:6" x14ac:dyDescent="0.25">
      <c r="A118" t="s">
        <v>905</v>
      </c>
      <c r="B118" t="s">
        <v>906</v>
      </c>
      <c r="C118">
        <v>993</v>
      </c>
      <c r="D118" t="s">
        <v>767</v>
      </c>
      <c r="E118">
        <v>81.226586102718997</v>
      </c>
      <c r="F118">
        <v>80658</v>
      </c>
    </row>
    <row r="119" spans="1:6" x14ac:dyDescent="0.25">
      <c r="A119" t="s">
        <v>908</v>
      </c>
      <c r="B119" t="s">
        <v>909</v>
      </c>
      <c r="C119">
        <v>1608</v>
      </c>
      <c r="D119" t="s">
        <v>30</v>
      </c>
      <c r="E119">
        <v>3.2938743781094502</v>
      </c>
      <c r="F119">
        <v>5296.55</v>
      </c>
    </row>
    <row r="120" spans="1:6" x14ac:dyDescent="0.25">
      <c r="A120" t="s">
        <v>910</v>
      </c>
      <c r="B120" t="s">
        <v>911</v>
      </c>
      <c r="C120">
        <v>154</v>
      </c>
      <c r="D120" t="s">
        <v>30</v>
      </c>
      <c r="E120">
        <v>3.13</v>
      </c>
      <c r="F120">
        <v>482.02</v>
      </c>
    </row>
    <row r="121" spans="1:6" x14ac:dyDescent="0.25">
      <c r="A121" t="s">
        <v>912</v>
      </c>
      <c r="B121" t="s">
        <v>913</v>
      </c>
      <c r="C121">
        <v>719</v>
      </c>
      <c r="D121" t="s">
        <v>30</v>
      </c>
      <c r="E121">
        <v>30.105702364395</v>
      </c>
      <c r="F121">
        <v>21646</v>
      </c>
    </row>
    <row r="122" spans="1:6" x14ac:dyDescent="0.25">
      <c r="A122" t="s">
        <v>914</v>
      </c>
      <c r="B122" t="s">
        <v>915</v>
      </c>
      <c r="C122">
        <v>6809</v>
      </c>
      <c r="D122" t="s">
        <v>30</v>
      </c>
      <c r="E122">
        <v>7.9937905713026902</v>
      </c>
      <c r="F122">
        <v>54429.72</v>
      </c>
    </row>
    <row r="123" spans="1:6" x14ac:dyDescent="0.25">
      <c r="A123" t="s">
        <v>916</v>
      </c>
      <c r="B123" t="s">
        <v>917</v>
      </c>
      <c r="C123">
        <v>30</v>
      </c>
      <c r="D123" t="s">
        <v>30</v>
      </c>
      <c r="E123">
        <v>135.69999999999999</v>
      </c>
      <c r="F123">
        <v>4071</v>
      </c>
    </row>
    <row r="124" spans="1:6" x14ac:dyDescent="0.25">
      <c r="A124" t="s">
        <v>918</v>
      </c>
      <c r="B124" t="s">
        <v>919</v>
      </c>
      <c r="C124">
        <v>2303</v>
      </c>
      <c r="D124" t="s">
        <v>30</v>
      </c>
      <c r="E124">
        <v>5</v>
      </c>
      <c r="F124">
        <v>11515</v>
      </c>
    </row>
    <row r="125" spans="1:6" x14ac:dyDescent="0.25">
      <c r="A125" t="s">
        <v>920</v>
      </c>
      <c r="B125" t="s">
        <v>921</v>
      </c>
      <c r="C125">
        <v>96</v>
      </c>
      <c r="D125" t="s">
        <v>30</v>
      </c>
      <c r="E125">
        <v>8.5</v>
      </c>
      <c r="F125">
        <v>816</v>
      </c>
    </row>
    <row r="126" spans="1:6" x14ac:dyDescent="0.25">
      <c r="A126" t="s">
        <v>922</v>
      </c>
      <c r="B126" t="s">
        <v>923</v>
      </c>
      <c r="C126">
        <v>51</v>
      </c>
      <c r="D126" t="s">
        <v>30</v>
      </c>
      <c r="E126">
        <v>8.5</v>
      </c>
      <c r="F126">
        <v>433.5</v>
      </c>
    </row>
    <row r="127" spans="1:6" x14ac:dyDescent="0.25">
      <c r="A127" t="s">
        <v>924</v>
      </c>
      <c r="B127" t="s">
        <v>925</v>
      </c>
      <c r="C127">
        <v>273</v>
      </c>
      <c r="D127" t="s">
        <v>30</v>
      </c>
      <c r="E127">
        <v>16.896043956044</v>
      </c>
      <c r="F127">
        <v>4612.62</v>
      </c>
    </row>
    <row r="128" spans="1:6" x14ac:dyDescent="0.25">
      <c r="A128" t="s">
        <v>926</v>
      </c>
      <c r="B128" t="s">
        <v>927</v>
      </c>
      <c r="C128">
        <v>226</v>
      </c>
      <c r="D128" t="s">
        <v>30</v>
      </c>
      <c r="E128">
        <v>20.95</v>
      </c>
      <c r="F128">
        <v>4734.7</v>
      </c>
    </row>
    <row r="129" spans="1:6" x14ac:dyDescent="0.25">
      <c r="A129" t="s">
        <v>928</v>
      </c>
      <c r="B129" t="s">
        <v>929</v>
      </c>
      <c r="C129">
        <v>217</v>
      </c>
      <c r="D129" t="s">
        <v>30</v>
      </c>
      <c r="E129">
        <v>20.95</v>
      </c>
      <c r="F129">
        <v>4546.1499999999996</v>
      </c>
    </row>
    <row r="130" spans="1:6" x14ac:dyDescent="0.25">
      <c r="A130" t="s">
        <v>930</v>
      </c>
      <c r="B130" t="s">
        <v>931</v>
      </c>
      <c r="C130">
        <v>8</v>
      </c>
      <c r="D130" t="s">
        <v>30</v>
      </c>
      <c r="E130">
        <v>8.5</v>
      </c>
      <c r="F130">
        <v>68</v>
      </c>
    </row>
    <row r="131" spans="1:6" x14ac:dyDescent="0.25">
      <c r="A131" t="s">
        <v>932</v>
      </c>
      <c r="B131" t="s">
        <v>933</v>
      </c>
      <c r="C131">
        <v>1616</v>
      </c>
      <c r="D131" t="s">
        <v>30</v>
      </c>
      <c r="E131">
        <v>40.134480198019801</v>
      </c>
      <c r="F131">
        <v>64857.32</v>
      </c>
    </row>
    <row r="132" spans="1:6" x14ac:dyDescent="0.25">
      <c r="A132" t="s">
        <v>934</v>
      </c>
      <c r="B132" t="s">
        <v>935</v>
      </c>
      <c r="C132">
        <v>70</v>
      </c>
      <c r="D132" t="s">
        <v>30</v>
      </c>
      <c r="E132">
        <v>8.8265714285714303</v>
      </c>
      <c r="F132">
        <v>617.86</v>
      </c>
    </row>
    <row r="133" spans="1:6" x14ac:dyDescent="0.25">
      <c r="A133" t="s">
        <v>936</v>
      </c>
      <c r="B133" t="s">
        <v>937</v>
      </c>
      <c r="C133">
        <v>100</v>
      </c>
      <c r="D133" t="s">
        <v>30</v>
      </c>
      <c r="E133">
        <v>28.32</v>
      </c>
      <c r="F133">
        <v>2832</v>
      </c>
    </row>
    <row r="134" spans="1:6" x14ac:dyDescent="0.25">
      <c r="A134" t="s">
        <v>938</v>
      </c>
      <c r="B134" t="s">
        <v>939</v>
      </c>
      <c r="C134">
        <v>100</v>
      </c>
      <c r="D134" t="s">
        <v>30</v>
      </c>
      <c r="E134">
        <v>17</v>
      </c>
      <c r="F134">
        <v>1700</v>
      </c>
    </row>
    <row r="135" spans="1:6" x14ac:dyDescent="0.25">
      <c r="A135" t="s">
        <v>940</v>
      </c>
      <c r="B135" t="s">
        <v>941</v>
      </c>
      <c r="C135">
        <v>365</v>
      </c>
      <c r="D135" t="s">
        <v>30</v>
      </c>
      <c r="E135">
        <v>18.851561643835598</v>
      </c>
      <c r="F135">
        <v>6880.82</v>
      </c>
    </row>
    <row r="136" spans="1:6" x14ac:dyDescent="0.25">
      <c r="A136" t="s">
        <v>942</v>
      </c>
      <c r="B136" t="s">
        <v>943</v>
      </c>
      <c r="C136">
        <v>30</v>
      </c>
      <c r="D136" t="s">
        <v>30</v>
      </c>
      <c r="E136">
        <v>43</v>
      </c>
      <c r="F136">
        <v>1290</v>
      </c>
    </row>
    <row r="137" spans="1:6" x14ac:dyDescent="0.25">
      <c r="A137" t="s">
        <v>944</v>
      </c>
      <c r="B137" t="s">
        <v>943</v>
      </c>
      <c r="C137">
        <v>226</v>
      </c>
      <c r="D137" t="s">
        <v>30</v>
      </c>
      <c r="E137">
        <v>20.95</v>
      </c>
      <c r="F137">
        <v>4734.7</v>
      </c>
    </row>
    <row r="138" spans="1:6" x14ac:dyDescent="0.25">
      <c r="A138" t="s">
        <v>945</v>
      </c>
      <c r="B138" t="s">
        <v>946</v>
      </c>
      <c r="C138">
        <v>236</v>
      </c>
      <c r="D138" t="s">
        <v>30</v>
      </c>
      <c r="E138">
        <v>23.69</v>
      </c>
      <c r="F138">
        <v>5590.84</v>
      </c>
    </row>
    <row r="139" spans="1:6" x14ac:dyDescent="0.25">
      <c r="A139" t="s">
        <v>947</v>
      </c>
      <c r="B139" t="s">
        <v>948</v>
      </c>
      <c r="C139">
        <v>9</v>
      </c>
      <c r="D139" t="s">
        <v>30</v>
      </c>
      <c r="E139">
        <v>631.29999999999995</v>
      </c>
      <c r="F139">
        <v>5681.7</v>
      </c>
    </row>
    <row r="140" spans="1:6" x14ac:dyDescent="0.25">
      <c r="A140" t="s">
        <v>949</v>
      </c>
      <c r="B140" t="s">
        <v>950</v>
      </c>
      <c r="C140">
        <v>14</v>
      </c>
      <c r="D140" t="s">
        <v>30</v>
      </c>
      <c r="E140">
        <v>1</v>
      </c>
      <c r="F140">
        <v>14</v>
      </c>
    </row>
    <row r="141" spans="1:6" x14ac:dyDescent="0.25">
      <c r="A141" t="s">
        <v>4166</v>
      </c>
      <c r="B141" t="s">
        <v>4167</v>
      </c>
      <c r="C141">
        <v>49</v>
      </c>
      <c r="D141" t="s">
        <v>30</v>
      </c>
      <c r="E141">
        <v>1312.66</v>
      </c>
      <c r="F141">
        <v>64320.34</v>
      </c>
    </row>
    <row r="142" spans="1:6" x14ac:dyDescent="0.25">
      <c r="A142" t="s">
        <v>951</v>
      </c>
      <c r="B142" t="s">
        <v>952</v>
      </c>
      <c r="C142">
        <v>3028</v>
      </c>
      <c r="D142" t="s">
        <v>30</v>
      </c>
      <c r="E142">
        <v>48.189438573315698</v>
      </c>
      <c r="F142">
        <v>145917.62</v>
      </c>
    </row>
    <row r="143" spans="1:6" ht="30" x14ac:dyDescent="0.25">
      <c r="A143" t="s">
        <v>953</v>
      </c>
      <c r="B143" s="1" t="s">
        <v>954</v>
      </c>
      <c r="C143">
        <v>360</v>
      </c>
      <c r="D143" t="s">
        <v>30</v>
      </c>
      <c r="E143">
        <v>1</v>
      </c>
      <c r="F143">
        <v>360</v>
      </c>
    </row>
    <row r="144" spans="1:6" x14ac:dyDescent="0.25">
      <c r="A144" t="s">
        <v>955</v>
      </c>
      <c r="B144" t="s">
        <v>956</v>
      </c>
      <c r="C144">
        <v>20</v>
      </c>
      <c r="D144" t="s">
        <v>957</v>
      </c>
      <c r="E144">
        <v>353.75</v>
      </c>
      <c r="F144">
        <v>7075</v>
      </c>
    </row>
    <row r="145" spans="1:6" x14ac:dyDescent="0.25">
      <c r="A145" t="s">
        <v>958</v>
      </c>
      <c r="B145" t="s">
        <v>959</v>
      </c>
      <c r="C145">
        <v>7</v>
      </c>
      <c r="D145" t="s">
        <v>1182</v>
      </c>
      <c r="E145">
        <v>337.48</v>
      </c>
      <c r="F145">
        <v>2362.36</v>
      </c>
    </row>
    <row r="146" spans="1:6" x14ac:dyDescent="0.25">
      <c r="A146" t="s">
        <v>960</v>
      </c>
      <c r="B146" t="s">
        <v>961</v>
      </c>
      <c r="C146">
        <v>2</v>
      </c>
      <c r="D146" t="s">
        <v>30</v>
      </c>
      <c r="E146">
        <v>1256.7</v>
      </c>
      <c r="F146">
        <v>2513.4</v>
      </c>
    </row>
    <row r="147" spans="1:6" x14ac:dyDescent="0.25">
      <c r="A147" t="s">
        <v>962</v>
      </c>
      <c r="B147" t="s">
        <v>963</v>
      </c>
      <c r="C147">
        <v>1993</v>
      </c>
      <c r="D147" t="s">
        <v>30</v>
      </c>
      <c r="E147">
        <v>7.6655393878574998</v>
      </c>
      <c r="F147">
        <v>15277.42</v>
      </c>
    </row>
    <row r="148" spans="1:6" x14ac:dyDescent="0.25">
      <c r="A148" t="s">
        <v>964</v>
      </c>
      <c r="B148" t="s">
        <v>965</v>
      </c>
      <c r="C148">
        <v>133</v>
      </c>
      <c r="D148" t="s">
        <v>957</v>
      </c>
      <c r="E148">
        <v>836.47368421052602</v>
      </c>
      <c r="F148">
        <v>111251</v>
      </c>
    </row>
    <row r="149" spans="1:6" x14ac:dyDescent="0.25">
      <c r="A149" t="s">
        <v>966</v>
      </c>
      <c r="B149" t="s">
        <v>967</v>
      </c>
      <c r="C149">
        <v>9</v>
      </c>
      <c r="D149" t="s">
        <v>30</v>
      </c>
      <c r="E149">
        <v>280.83999999999997</v>
      </c>
      <c r="F149">
        <v>2527.56</v>
      </c>
    </row>
    <row r="150" spans="1:6" x14ac:dyDescent="0.25">
      <c r="A150" t="s">
        <v>968</v>
      </c>
      <c r="B150" t="s">
        <v>969</v>
      </c>
      <c r="C150">
        <v>74</v>
      </c>
      <c r="D150" t="s">
        <v>957</v>
      </c>
      <c r="E150">
        <v>369.75</v>
      </c>
      <c r="F150">
        <v>27361.5</v>
      </c>
    </row>
    <row r="151" spans="1:6" x14ac:dyDescent="0.25">
      <c r="A151" t="s">
        <v>970</v>
      </c>
      <c r="B151" t="s">
        <v>971</v>
      </c>
      <c r="C151">
        <v>43</v>
      </c>
      <c r="D151" t="s">
        <v>30</v>
      </c>
      <c r="E151">
        <v>35.4</v>
      </c>
      <c r="F151">
        <v>1522.2</v>
      </c>
    </row>
    <row r="152" spans="1:6" x14ac:dyDescent="0.25">
      <c r="A152" t="s">
        <v>972</v>
      </c>
      <c r="B152" t="s">
        <v>973</v>
      </c>
      <c r="C152">
        <v>829</v>
      </c>
      <c r="D152" t="s">
        <v>974</v>
      </c>
      <c r="E152">
        <v>144.92834740651401</v>
      </c>
      <c r="F152">
        <v>120145.60000000001</v>
      </c>
    </row>
    <row r="153" spans="1:6" x14ac:dyDescent="0.25">
      <c r="A153" t="s">
        <v>975</v>
      </c>
      <c r="B153" t="s">
        <v>976</v>
      </c>
      <c r="C153">
        <v>2006</v>
      </c>
      <c r="D153" t="s">
        <v>30</v>
      </c>
      <c r="E153">
        <v>18.600000000000001</v>
      </c>
      <c r="F153">
        <v>37311.599999999999</v>
      </c>
    </row>
    <row r="154" spans="1:6" x14ac:dyDescent="0.25">
      <c r="A154" t="s">
        <v>977</v>
      </c>
      <c r="B154" t="s">
        <v>978</v>
      </c>
      <c r="C154">
        <v>12</v>
      </c>
      <c r="D154" t="s">
        <v>30</v>
      </c>
      <c r="E154">
        <v>1888</v>
      </c>
      <c r="F154">
        <v>22656</v>
      </c>
    </row>
    <row r="155" spans="1:6" x14ac:dyDescent="0.25">
      <c r="A155" t="s">
        <v>979</v>
      </c>
      <c r="B155" t="s">
        <v>980</v>
      </c>
      <c r="C155">
        <v>1347</v>
      </c>
      <c r="D155" t="s">
        <v>957</v>
      </c>
      <c r="E155">
        <v>211.89465478841899</v>
      </c>
      <c r="F155">
        <v>285422.09999999998</v>
      </c>
    </row>
    <row r="156" spans="1:6" x14ac:dyDescent="0.25">
      <c r="A156" t="s">
        <v>981</v>
      </c>
      <c r="B156" t="s">
        <v>982</v>
      </c>
      <c r="C156">
        <v>427</v>
      </c>
      <c r="D156" t="s">
        <v>957</v>
      </c>
      <c r="E156">
        <v>307.98</v>
      </c>
      <c r="F156">
        <v>131507.46</v>
      </c>
    </row>
    <row r="157" spans="1:6" x14ac:dyDescent="0.25">
      <c r="A157" t="s">
        <v>983</v>
      </c>
      <c r="B157" t="s">
        <v>984</v>
      </c>
      <c r="C157">
        <v>31</v>
      </c>
      <c r="D157" t="s">
        <v>957</v>
      </c>
      <c r="E157">
        <v>483.8</v>
      </c>
      <c r="F157">
        <v>14997.8</v>
      </c>
    </row>
    <row r="158" spans="1:6" x14ac:dyDescent="0.25">
      <c r="A158" t="s">
        <v>985</v>
      </c>
      <c r="B158" t="s">
        <v>986</v>
      </c>
      <c r="C158">
        <v>1130</v>
      </c>
      <c r="D158" t="s">
        <v>30</v>
      </c>
      <c r="E158">
        <v>16</v>
      </c>
      <c r="F158">
        <v>18080</v>
      </c>
    </row>
    <row r="159" spans="1:6" x14ac:dyDescent="0.25">
      <c r="A159" t="s">
        <v>987</v>
      </c>
      <c r="B159" t="s">
        <v>988</v>
      </c>
      <c r="C159">
        <v>46</v>
      </c>
      <c r="D159" t="s">
        <v>957</v>
      </c>
      <c r="E159">
        <v>287.45</v>
      </c>
      <c r="F159">
        <v>13222.7</v>
      </c>
    </row>
    <row r="160" spans="1:6" x14ac:dyDescent="0.25">
      <c r="A160" t="s">
        <v>989</v>
      </c>
      <c r="B160" t="s">
        <v>990</v>
      </c>
      <c r="C160">
        <v>1</v>
      </c>
      <c r="D160" t="s">
        <v>30</v>
      </c>
      <c r="E160">
        <v>1770</v>
      </c>
      <c r="F160">
        <v>1770</v>
      </c>
    </row>
    <row r="161" spans="1:6" x14ac:dyDescent="0.25">
      <c r="A161" t="s">
        <v>991</v>
      </c>
      <c r="B161" t="s">
        <v>992</v>
      </c>
      <c r="C161">
        <v>5555</v>
      </c>
      <c r="D161" t="s">
        <v>30</v>
      </c>
      <c r="E161">
        <v>2.27</v>
      </c>
      <c r="F161">
        <v>12609.85</v>
      </c>
    </row>
    <row r="162" spans="1:6" x14ac:dyDescent="0.25">
      <c r="A162" t="s">
        <v>993</v>
      </c>
      <c r="B162" t="s">
        <v>994</v>
      </c>
      <c r="C162">
        <v>268</v>
      </c>
      <c r="D162" t="s">
        <v>30</v>
      </c>
      <c r="E162">
        <v>55.129104477611897</v>
      </c>
      <c r="F162">
        <v>14774.6</v>
      </c>
    </row>
    <row r="163" spans="1:6" x14ac:dyDescent="0.25">
      <c r="A163" t="s">
        <v>995</v>
      </c>
      <c r="B163" t="s">
        <v>996</v>
      </c>
      <c r="C163">
        <v>499</v>
      </c>
      <c r="D163" t="s">
        <v>30</v>
      </c>
      <c r="E163">
        <v>48.3</v>
      </c>
      <c r="F163">
        <v>24101.7</v>
      </c>
    </row>
    <row r="164" spans="1:6" x14ac:dyDescent="0.25">
      <c r="A164" t="s">
        <v>997</v>
      </c>
      <c r="B164" t="s">
        <v>998</v>
      </c>
      <c r="C164">
        <v>100</v>
      </c>
      <c r="D164" t="s">
        <v>30</v>
      </c>
      <c r="E164">
        <v>85.5</v>
      </c>
      <c r="F164">
        <v>8550</v>
      </c>
    </row>
    <row r="165" spans="1:6" x14ac:dyDescent="0.25">
      <c r="A165" t="s">
        <v>999</v>
      </c>
      <c r="B165" t="s">
        <v>1000</v>
      </c>
      <c r="C165">
        <v>221</v>
      </c>
      <c r="D165" t="s">
        <v>30</v>
      </c>
      <c r="E165">
        <v>10.54</v>
      </c>
      <c r="F165">
        <v>2329.34</v>
      </c>
    </row>
    <row r="166" spans="1:6" x14ac:dyDescent="0.25">
      <c r="A166" t="s">
        <v>1001</v>
      </c>
      <c r="B166" t="s">
        <v>1002</v>
      </c>
      <c r="C166">
        <v>286</v>
      </c>
      <c r="D166" t="s">
        <v>30</v>
      </c>
      <c r="E166">
        <v>12.74</v>
      </c>
      <c r="F166">
        <v>3643.64</v>
      </c>
    </row>
    <row r="167" spans="1:6" x14ac:dyDescent="0.25">
      <c r="A167" t="s">
        <v>1003</v>
      </c>
      <c r="B167" t="s">
        <v>1004</v>
      </c>
      <c r="C167">
        <v>6</v>
      </c>
      <c r="D167" t="s">
        <v>30</v>
      </c>
      <c r="E167">
        <v>240.833333333333</v>
      </c>
      <c r="F167">
        <v>1445</v>
      </c>
    </row>
    <row r="168" spans="1:6" x14ac:dyDescent="0.25">
      <c r="A168" t="s">
        <v>1005</v>
      </c>
      <c r="B168" t="s">
        <v>1006</v>
      </c>
      <c r="C168">
        <v>13</v>
      </c>
      <c r="D168" t="s">
        <v>30</v>
      </c>
      <c r="E168">
        <v>308.99</v>
      </c>
      <c r="F168">
        <v>4016.87</v>
      </c>
    </row>
    <row r="169" spans="1:6" x14ac:dyDescent="0.25">
      <c r="A169" t="s">
        <v>1007</v>
      </c>
      <c r="B169" t="s">
        <v>1008</v>
      </c>
      <c r="C169">
        <v>588</v>
      </c>
      <c r="D169" t="s">
        <v>30</v>
      </c>
      <c r="E169">
        <v>18.942517006802699</v>
      </c>
      <c r="F169">
        <v>11138.2</v>
      </c>
    </row>
    <row r="170" spans="1:6" x14ac:dyDescent="0.25">
      <c r="A170" t="s">
        <v>1009</v>
      </c>
      <c r="B170" t="s">
        <v>1010</v>
      </c>
      <c r="C170">
        <v>124</v>
      </c>
      <c r="D170" t="s">
        <v>30</v>
      </c>
      <c r="E170">
        <v>985</v>
      </c>
      <c r="F170">
        <v>122140</v>
      </c>
    </row>
    <row r="171" spans="1:6" x14ac:dyDescent="0.25">
      <c r="A171" t="s">
        <v>1011</v>
      </c>
      <c r="B171" t="s">
        <v>1012</v>
      </c>
      <c r="C171">
        <v>501</v>
      </c>
      <c r="D171" t="s">
        <v>30</v>
      </c>
      <c r="E171">
        <v>270.45169660678602</v>
      </c>
      <c r="F171">
        <v>135496.29999999999</v>
      </c>
    </row>
    <row r="172" spans="1:6" x14ac:dyDescent="0.25">
      <c r="A172" t="s">
        <v>1013</v>
      </c>
      <c r="B172" t="s">
        <v>1014</v>
      </c>
      <c r="C172">
        <v>58</v>
      </c>
      <c r="D172" t="s">
        <v>30</v>
      </c>
      <c r="E172">
        <v>1</v>
      </c>
      <c r="F172">
        <v>58</v>
      </c>
    </row>
    <row r="173" spans="1:6" x14ac:dyDescent="0.25">
      <c r="A173" t="s">
        <v>1015</v>
      </c>
      <c r="B173" t="s">
        <v>1016</v>
      </c>
      <c r="C173">
        <v>128</v>
      </c>
      <c r="D173" t="s">
        <v>30</v>
      </c>
      <c r="E173">
        <v>23.54</v>
      </c>
      <c r="F173">
        <v>3013.12</v>
      </c>
    </row>
    <row r="174" spans="1:6" x14ac:dyDescent="0.25">
      <c r="A174" t="s">
        <v>1017</v>
      </c>
      <c r="B174" t="s">
        <v>1018</v>
      </c>
      <c r="C174">
        <v>123</v>
      </c>
      <c r="D174" t="s">
        <v>30</v>
      </c>
      <c r="E174">
        <v>391.44081300813002</v>
      </c>
      <c r="F174">
        <v>48147.22</v>
      </c>
    </row>
    <row r="175" spans="1:6" x14ac:dyDescent="0.25">
      <c r="A175" t="s">
        <v>1019</v>
      </c>
      <c r="B175" t="s">
        <v>1020</v>
      </c>
      <c r="C175">
        <v>78</v>
      </c>
      <c r="D175" t="s">
        <v>30</v>
      </c>
      <c r="E175">
        <v>35.488589743589699</v>
      </c>
      <c r="F175">
        <v>2768.11</v>
      </c>
    </row>
    <row r="176" spans="1:6" x14ac:dyDescent="0.25">
      <c r="A176" t="s">
        <v>1021</v>
      </c>
      <c r="B176" t="s">
        <v>1022</v>
      </c>
      <c r="C176">
        <v>68</v>
      </c>
      <c r="D176" t="s">
        <v>30</v>
      </c>
      <c r="E176">
        <v>36.3288235294118</v>
      </c>
      <c r="F176">
        <v>2470.36</v>
      </c>
    </row>
    <row r="177" spans="1:6" x14ac:dyDescent="0.25">
      <c r="A177" t="s">
        <v>1023</v>
      </c>
      <c r="B177" t="s">
        <v>1024</v>
      </c>
      <c r="C177">
        <v>19</v>
      </c>
      <c r="D177" t="s">
        <v>30</v>
      </c>
      <c r="E177">
        <v>59.740526315789502</v>
      </c>
      <c r="F177">
        <v>1135.07</v>
      </c>
    </row>
    <row r="178" spans="1:6" x14ac:dyDescent="0.25">
      <c r="A178" t="s">
        <v>1025</v>
      </c>
      <c r="B178" t="s">
        <v>1026</v>
      </c>
      <c r="C178">
        <v>860</v>
      </c>
      <c r="D178" t="s">
        <v>30</v>
      </c>
      <c r="E178">
        <v>14.769976744186</v>
      </c>
      <c r="F178">
        <v>12702.18</v>
      </c>
    </row>
    <row r="179" spans="1:6" x14ac:dyDescent="0.25">
      <c r="A179" t="s">
        <v>1027</v>
      </c>
      <c r="B179" t="s">
        <v>1028</v>
      </c>
      <c r="C179">
        <v>296</v>
      </c>
      <c r="D179" t="s">
        <v>30</v>
      </c>
      <c r="E179">
        <v>17.5513513513514</v>
      </c>
      <c r="F179">
        <v>5195.2</v>
      </c>
    </row>
    <row r="180" spans="1:6" x14ac:dyDescent="0.25">
      <c r="A180" t="s">
        <v>1029</v>
      </c>
      <c r="B180" t="s">
        <v>1030</v>
      </c>
      <c r="C180">
        <v>456</v>
      </c>
      <c r="D180" t="s">
        <v>30</v>
      </c>
      <c r="E180">
        <v>14.101929824561401</v>
      </c>
      <c r="F180">
        <v>6430.48</v>
      </c>
    </row>
    <row r="181" spans="1:6" x14ac:dyDescent="0.25">
      <c r="A181" t="s">
        <v>1031</v>
      </c>
      <c r="B181" t="s">
        <v>1032</v>
      </c>
      <c r="C181">
        <v>300</v>
      </c>
      <c r="D181" t="s">
        <v>30</v>
      </c>
      <c r="E181">
        <v>19.28</v>
      </c>
      <c r="F181">
        <v>5784</v>
      </c>
    </row>
    <row r="182" spans="1:6" x14ac:dyDescent="0.25">
      <c r="A182" t="s">
        <v>1033</v>
      </c>
      <c r="B182" t="s">
        <v>1034</v>
      </c>
      <c r="C182">
        <v>1</v>
      </c>
      <c r="D182" t="s">
        <v>30</v>
      </c>
      <c r="E182">
        <v>630.32000000000005</v>
      </c>
      <c r="F182">
        <v>630.32000000000005</v>
      </c>
    </row>
    <row r="183" spans="1:6" x14ac:dyDescent="0.25">
      <c r="A183" t="s">
        <v>1035</v>
      </c>
      <c r="B183" t="s">
        <v>1036</v>
      </c>
      <c r="C183">
        <v>1905</v>
      </c>
      <c r="D183" t="s">
        <v>30</v>
      </c>
      <c r="E183">
        <v>13.370351706036701</v>
      </c>
      <c r="F183">
        <v>25470.52</v>
      </c>
    </row>
    <row r="184" spans="1:6" x14ac:dyDescent="0.25">
      <c r="A184" t="s">
        <v>1037</v>
      </c>
      <c r="B184" t="s">
        <v>1038</v>
      </c>
      <c r="C184">
        <v>350</v>
      </c>
      <c r="D184" t="s">
        <v>30</v>
      </c>
      <c r="E184">
        <v>1</v>
      </c>
      <c r="F184">
        <v>350</v>
      </c>
    </row>
    <row r="185" spans="1:6" x14ac:dyDescent="0.25">
      <c r="A185" t="s">
        <v>1039</v>
      </c>
      <c r="B185" t="s">
        <v>1040</v>
      </c>
      <c r="C185">
        <v>3</v>
      </c>
      <c r="D185" t="s">
        <v>30</v>
      </c>
      <c r="E185">
        <v>1</v>
      </c>
      <c r="F185">
        <v>3</v>
      </c>
    </row>
    <row r="186" spans="1:6" x14ac:dyDescent="0.25">
      <c r="A186" t="s">
        <v>1041</v>
      </c>
      <c r="B186" t="s">
        <v>1042</v>
      </c>
      <c r="C186">
        <v>241</v>
      </c>
      <c r="D186" t="s">
        <v>30</v>
      </c>
      <c r="E186">
        <v>35.4</v>
      </c>
      <c r="F186">
        <v>8531.4</v>
      </c>
    </row>
    <row r="187" spans="1:6" x14ac:dyDescent="0.25">
      <c r="A187" t="s">
        <v>4168</v>
      </c>
      <c r="B187" t="s">
        <v>4169</v>
      </c>
      <c r="C187">
        <v>970</v>
      </c>
      <c r="D187" t="s">
        <v>30</v>
      </c>
      <c r="E187">
        <v>223.02</v>
      </c>
      <c r="F187">
        <v>216329.4</v>
      </c>
    </row>
    <row r="188" spans="1:6" x14ac:dyDescent="0.25">
      <c r="A188" t="s">
        <v>1043</v>
      </c>
      <c r="B188" t="s">
        <v>1044</v>
      </c>
      <c r="C188">
        <v>17</v>
      </c>
      <c r="D188" t="s">
        <v>30</v>
      </c>
      <c r="E188">
        <v>250.81176470588201</v>
      </c>
      <c r="F188">
        <v>4263.8</v>
      </c>
    </row>
    <row r="189" spans="1:6" x14ac:dyDescent="0.25">
      <c r="A189" t="s">
        <v>1045</v>
      </c>
      <c r="B189" t="s">
        <v>1046</v>
      </c>
      <c r="C189">
        <v>2978</v>
      </c>
      <c r="D189" t="s">
        <v>30</v>
      </c>
      <c r="E189">
        <v>3.84</v>
      </c>
      <c r="F189">
        <v>11435.52</v>
      </c>
    </row>
    <row r="190" spans="1:6" x14ac:dyDescent="0.25">
      <c r="A190" t="s">
        <v>1047</v>
      </c>
      <c r="B190" t="s">
        <v>1048</v>
      </c>
      <c r="C190">
        <v>9571</v>
      </c>
      <c r="D190" t="s">
        <v>30</v>
      </c>
      <c r="E190">
        <v>1.7582133528366899</v>
      </c>
      <c r="F190">
        <v>16827.86</v>
      </c>
    </row>
    <row r="191" spans="1:6" x14ac:dyDescent="0.25">
      <c r="A191" t="s">
        <v>1049</v>
      </c>
      <c r="B191" t="s">
        <v>1050</v>
      </c>
      <c r="C191">
        <v>4156</v>
      </c>
      <c r="D191" t="s">
        <v>30</v>
      </c>
      <c r="E191">
        <v>1.2</v>
      </c>
      <c r="F191">
        <v>4987.2</v>
      </c>
    </row>
    <row r="192" spans="1:6" x14ac:dyDescent="0.25">
      <c r="A192" t="s">
        <v>1051</v>
      </c>
      <c r="B192" t="s">
        <v>1052</v>
      </c>
      <c r="C192">
        <v>3499</v>
      </c>
      <c r="D192" t="s">
        <v>30</v>
      </c>
      <c r="E192">
        <v>14.984532723635301</v>
      </c>
      <c r="F192">
        <v>52430.879999999997</v>
      </c>
    </row>
    <row r="193" spans="1:6" x14ac:dyDescent="0.25">
      <c r="A193" t="s">
        <v>1053</v>
      </c>
      <c r="B193" t="s">
        <v>1054</v>
      </c>
      <c r="C193">
        <v>301</v>
      </c>
      <c r="D193" t="s">
        <v>30</v>
      </c>
      <c r="E193">
        <v>4.43</v>
      </c>
      <c r="F193">
        <v>1333.43</v>
      </c>
    </row>
    <row r="194" spans="1:6" x14ac:dyDescent="0.25">
      <c r="A194" t="s">
        <v>1055</v>
      </c>
      <c r="B194" t="s">
        <v>1056</v>
      </c>
      <c r="C194">
        <v>6583</v>
      </c>
      <c r="D194" t="s">
        <v>30</v>
      </c>
      <c r="E194">
        <v>5.5466124867081898</v>
      </c>
      <c r="F194">
        <v>36513.35</v>
      </c>
    </row>
    <row r="195" spans="1:6" x14ac:dyDescent="0.25">
      <c r="A195" t="s">
        <v>1057</v>
      </c>
      <c r="B195" t="s">
        <v>1058</v>
      </c>
      <c r="C195">
        <v>1433</v>
      </c>
      <c r="D195" t="s">
        <v>30</v>
      </c>
      <c r="E195">
        <v>5.66</v>
      </c>
      <c r="F195">
        <v>8110.78</v>
      </c>
    </row>
    <row r="196" spans="1:6" x14ac:dyDescent="0.25">
      <c r="A196" t="s">
        <v>1059</v>
      </c>
      <c r="B196" t="s">
        <v>1060</v>
      </c>
      <c r="C196">
        <v>2137</v>
      </c>
      <c r="D196" t="s">
        <v>30</v>
      </c>
      <c r="E196">
        <v>5.66</v>
      </c>
      <c r="F196">
        <v>12095.42</v>
      </c>
    </row>
    <row r="197" spans="1:6" x14ac:dyDescent="0.25">
      <c r="A197" t="s">
        <v>1061</v>
      </c>
      <c r="B197" t="s">
        <v>1062</v>
      </c>
      <c r="C197">
        <v>1</v>
      </c>
      <c r="D197" t="s">
        <v>30</v>
      </c>
      <c r="E197">
        <v>5260.44</v>
      </c>
      <c r="F197">
        <v>5260.44</v>
      </c>
    </row>
    <row r="198" spans="1:6" x14ac:dyDescent="0.25">
      <c r="A198" t="s">
        <v>1063</v>
      </c>
      <c r="B198" t="s">
        <v>1064</v>
      </c>
      <c r="C198">
        <v>200</v>
      </c>
      <c r="D198" t="s">
        <v>30</v>
      </c>
      <c r="E198">
        <v>105.02</v>
      </c>
      <c r="F198">
        <v>21004</v>
      </c>
    </row>
    <row r="199" spans="1:6" x14ac:dyDescent="0.25">
      <c r="A199" t="s">
        <v>1065</v>
      </c>
      <c r="B199" t="s">
        <v>1066</v>
      </c>
      <c r="C199">
        <v>1</v>
      </c>
      <c r="D199" t="s">
        <v>1067</v>
      </c>
      <c r="E199">
        <v>2891</v>
      </c>
      <c r="F199">
        <v>2891</v>
      </c>
    </row>
    <row r="200" spans="1:6" x14ac:dyDescent="0.25">
      <c r="A200" t="s">
        <v>1068</v>
      </c>
      <c r="B200" t="s">
        <v>1069</v>
      </c>
      <c r="C200">
        <v>5</v>
      </c>
      <c r="D200" t="s">
        <v>30</v>
      </c>
      <c r="E200">
        <v>810</v>
      </c>
      <c r="F200">
        <v>4050</v>
      </c>
    </row>
    <row r="201" spans="1:6" x14ac:dyDescent="0.25">
      <c r="A201" t="s">
        <v>1070</v>
      </c>
      <c r="B201" t="s">
        <v>1071</v>
      </c>
      <c r="C201">
        <v>201</v>
      </c>
      <c r="D201" t="s">
        <v>30</v>
      </c>
      <c r="E201">
        <v>86.14</v>
      </c>
      <c r="F201">
        <v>17314.14</v>
      </c>
    </row>
    <row r="202" spans="1:6" x14ac:dyDescent="0.25">
      <c r="A202" t="s">
        <v>1072</v>
      </c>
      <c r="B202" t="s">
        <v>1073</v>
      </c>
      <c r="C202">
        <v>557</v>
      </c>
      <c r="D202" t="s">
        <v>30</v>
      </c>
      <c r="E202">
        <v>67.412926391382399</v>
      </c>
      <c r="F202">
        <v>37549</v>
      </c>
    </row>
    <row r="203" spans="1:6" x14ac:dyDescent="0.25">
      <c r="A203" t="s">
        <v>1074</v>
      </c>
      <c r="B203" t="s">
        <v>1075</v>
      </c>
      <c r="C203">
        <v>150</v>
      </c>
      <c r="D203" t="s">
        <v>30</v>
      </c>
      <c r="E203">
        <v>36.26</v>
      </c>
      <c r="F203">
        <v>5439</v>
      </c>
    </row>
    <row r="204" spans="1:6" x14ac:dyDescent="0.25">
      <c r="A204" t="s">
        <v>1076</v>
      </c>
      <c r="B204" t="s">
        <v>1077</v>
      </c>
      <c r="C204">
        <v>32</v>
      </c>
      <c r="D204" t="s">
        <v>30</v>
      </c>
      <c r="E204">
        <v>118</v>
      </c>
      <c r="F204">
        <v>3776</v>
      </c>
    </row>
    <row r="205" spans="1:6" x14ac:dyDescent="0.25">
      <c r="A205" t="s">
        <v>1078</v>
      </c>
      <c r="B205" t="s">
        <v>1079</v>
      </c>
      <c r="C205">
        <v>7</v>
      </c>
      <c r="D205" t="s">
        <v>30</v>
      </c>
      <c r="E205">
        <v>57.62</v>
      </c>
      <c r="F205">
        <v>403.34</v>
      </c>
    </row>
    <row r="206" spans="1:6" x14ac:dyDescent="0.25">
      <c r="A206" t="s">
        <v>1080</v>
      </c>
      <c r="B206" t="s">
        <v>1081</v>
      </c>
      <c r="C206">
        <v>7</v>
      </c>
      <c r="D206" t="s">
        <v>30</v>
      </c>
      <c r="E206">
        <v>57.62</v>
      </c>
      <c r="F206">
        <v>403.34</v>
      </c>
    </row>
    <row r="207" spans="1:6" x14ac:dyDescent="0.25">
      <c r="A207" t="s">
        <v>1082</v>
      </c>
      <c r="B207" t="s">
        <v>1083</v>
      </c>
      <c r="C207">
        <v>36</v>
      </c>
      <c r="D207" t="s">
        <v>30</v>
      </c>
      <c r="E207">
        <v>101</v>
      </c>
      <c r="F207">
        <v>3636</v>
      </c>
    </row>
    <row r="208" spans="1:6" x14ac:dyDescent="0.25">
      <c r="A208" t="s">
        <v>1084</v>
      </c>
      <c r="B208" t="s">
        <v>1085</v>
      </c>
      <c r="C208">
        <v>3</v>
      </c>
      <c r="D208" t="s">
        <v>30</v>
      </c>
      <c r="E208">
        <v>12192.66</v>
      </c>
      <c r="F208">
        <v>36577.980000000003</v>
      </c>
    </row>
    <row r="209" spans="1:6" x14ac:dyDescent="0.25">
      <c r="A209" t="s">
        <v>1086</v>
      </c>
      <c r="B209" t="s">
        <v>1087</v>
      </c>
      <c r="C209">
        <v>1</v>
      </c>
      <c r="D209" t="s">
        <v>30</v>
      </c>
      <c r="E209">
        <v>2750</v>
      </c>
      <c r="F209">
        <v>2750</v>
      </c>
    </row>
    <row r="210" spans="1:6" x14ac:dyDescent="0.25">
      <c r="A210" t="s">
        <v>1088</v>
      </c>
      <c r="B210" t="s">
        <v>1089</v>
      </c>
      <c r="C210">
        <v>9</v>
      </c>
      <c r="D210" t="s">
        <v>30</v>
      </c>
      <c r="E210">
        <v>649.73666666666702</v>
      </c>
      <c r="F210">
        <v>5847.63</v>
      </c>
    </row>
    <row r="211" spans="1:6" x14ac:dyDescent="0.25">
      <c r="A211" t="s">
        <v>1090</v>
      </c>
      <c r="B211" t="s">
        <v>1091</v>
      </c>
      <c r="C211">
        <v>3</v>
      </c>
      <c r="D211" t="s">
        <v>30</v>
      </c>
      <c r="E211">
        <v>414.71</v>
      </c>
      <c r="F211">
        <v>1244.1300000000001</v>
      </c>
    </row>
    <row r="212" spans="1:6" x14ac:dyDescent="0.25">
      <c r="A212" t="s">
        <v>1092</v>
      </c>
      <c r="B212" t="s">
        <v>1093</v>
      </c>
      <c r="C212">
        <v>10</v>
      </c>
      <c r="D212" t="s">
        <v>30</v>
      </c>
      <c r="E212">
        <v>4613.87</v>
      </c>
      <c r="F212">
        <v>46138.7</v>
      </c>
    </row>
    <row r="213" spans="1:6" x14ac:dyDescent="0.25">
      <c r="A213" t="s">
        <v>1094</v>
      </c>
      <c r="B213" t="s">
        <v>1095</v>
      </c>
      <c r="C213">
        <v>18</v>
      </c>
      <c r="D213" t="s">
        <v>30</v>
      </c>
      <c r="E213">
        <v>3535.87</v>
      </c>
      <c r="F213">
        <v>63645.66</v>
      </c>
    </row>
    <row r="214" spans="1:6" x14ac:dyDescent="0.25">
      <c r="A214" t="s">
        <v>1096</v>
      </c>
      <c r="B214" t="s">
        <v>1097</v>
      </c>
      <c r="C214">
        <v>2</v>
      </c>
      <c r="D214" t="s">
        <v>30</v>
      </c>
      <c r="E214">
        <v>15244.66</v>
      </c>
      <c r="F214">
        <v>30489.32</v>
      </c>
    </row>
    <row r="215" spans="1:6" x14ac:dyDescent="0.25">
      <c r="A215" t="s">
        <v>1098</v>
      </c>
      <c r="B215" t="s">
        <v>1099</v>
      </c>
      <c r="C215">
        <v>10</v>
      </c>
      <c r="D215" t="s">
        <v>30</v>
      </c>
      <c r="E215">
        <v>14952.114</v>
      </c>
      <c r="F215">
        <v>149521.14000000001</v>
      </c>
    </row>
    <row r="216" spans="1:6" x14ac:dyDescent="0.25">
      <c r="A216" t="s">
        <v>1100</v>
      </c>
      <c r="B216" t="s">
        <v>1101</v>
      </c>
      <c r="C216">
        <v>39</v>
      </c>
      <c r="D216" t="s">
        <v>30</v>
      </c>
      <c r="E216">
        <v>7160.68</v>
      </c>
      <c r="F216">
        <v>279266.52</v>
      </c>
    </row>
    <row r="217" spans="1:6" x14ac:dyDescent="0.25">
      <c r="A217" t="s">
        <v>1102</v>
      </c>
      <c r="B217" t="s">
        <v>1103</v>
      </c>
      <c r="C217">
        <v>24</v>
      </c>
      <c r="D217" t="s">
        <v>30</v>
      </c>
      <c r="E217">
        <v>8778.52833333333</v>
      </c>
      <c r="F217">
        <v>210684.68</v>
      </c>
    </row>
    <row r="218" spans="1:6" x14ac:dyDescent="0.25">
      <c r="A218" t="s">
        <v>1104</v>
      </c>
      <c r="B218" t="s">
        <v>1105</v>
      </c>
      <c r="C218">
        <v>17</v>
      </c>
      <c r="D218" t="s">
        <v>30</v>
      </c>
      <c r="E218">
        <v>6385.8047058823504</v>
      </c>
      <c r="F218">
        <v>108558.68</v>
      </c>
    </row>
    <row r="219" spans="1:6" x14ac:dyDescent="0.25">
      <c r="A219" t="s">
        <v>1106</v>
      </c>
      <c r="B219" t="s">
        <v>1107</v>
      </c>
      <c r="C219">
        <v>16</v>
      </c>
      <c r="D219" t="s">
        <v>30</v>
      </c>
      <c r="E219">
        <v>7400.77</v>
      </c>
      <c r="F219">
        <v>118412.32</v>
      </c>
    </row>
    <row r="220" spans="1:6" x14ac:dyDescent="0.25">
      <c r="A220" t="s">
        <v>1108</v>
      </c>
      <c r="B220" t="s">
        <v>1109</v>
      </c>
      <c r="C220">
        <v>2</v>
      </c>
      <c r="D220" t="s">
        <v>30</v>
      </c>
      <c r="E220">
        <v>7502.63</v>
      </c>
      <c r="F220">
        <v>15005.26</v>
      </c>
    </row>
    <row r="221" spans="1:6" x14ac:dyDescent="0.25">
      <c r="A221" t="s">
        <v>1110</v>
      </c>
      <c r="B221" t="s">
        <v>1111</v>
      </c>
      <c r="C221">
        <v>16</v>
      </c>
      <c r="D221" t="s">
        <v>30</v>
      </c>
      <c r="E221">
        <v>7400.77</v>
      </c>
      <c r="F221">
        <v>118412.32</v>
      </c>
    </row>
    <row r="222" spans="1:6" x14ac:dyDescent="0.25">
      <c r="A222" t="s">
        <v>1112</v>
      </c>
      <c r="B222" t="s">
        <v>1113</v>
      </c>
      <c r="C222">
        <v>3</v>
      </c>
      <c r="D222" t="s">
        <v>30</v>
      </c>
      <c r="E222">
        <v>12638.67</v>
      </c>
      <c r="F222">
        <v>37916.01</v>
      </c>
    </row>
    <row r="223" spans="1:6" x14ac:dyDescent="0.25">
      <c r="A223" t="s">
        <v>1114</v>
      </c>
      <c r="B223" t="s">
        <v>1115</v>
      </c>
      <c r="C223">
        <v>2</v>
      </c>
      <c r="D223" t="s">
        <v>30</v>
      </c>
      <c r="E223">
        <v>11097.78</v>
      </c>
      <c r="F223">
        <v>22195.56</v>
      </c>
    </row>
    <row r="224" spans="1:6" x14ac:dyDescent="0.25">
      <c r="A224" t="s">
        <v>1116</v>
      </c>
      <c r="B224" t="s">
        <v>1117</v>
      </c>
      <c r="C224">
        <v>1</v>
      </c>
      <c r="D224" t="s">
        <v>30</v>
      </c>
      <c r="E224">
        <v>5001.75</v>
      </c>
      <c r="F224">
        <v>5001.75</v>
      </c>
    </row>
    <row r="225" spans="1:6" x14ac:dyDescent="0.25">
      <c r="A225" t="s">
        <v>1118</v>
      </c>
      <c r="B225" t="s">
        <v>4170</v>
      </c>
      <c r="C225">
        <v>2</v>
      </c>
      <c r="D225" t="s">
        <v>30</v>
      </c>
      <c r="E225">
        <v>14088.49</v>
      </c>
      <c r="F225">
        <v>28176.98</v>
      </c>
    </row>
    <row r="226" spans="1:6" x14ac:dyDescent="0.25">
      <c r="A226" t="s">
        <v>1120</v>
      </c>
      <c r="B226" t="s">
        <v>1121</v>
      </c>
      <c r="C226">
        <v>2</v>
      </c>
      <c r="D226" t="s">
        <v>30</v>
      </c>
      <c r="E226">
        <v>18027.36</v>
      </c>
      <c r="F226">
        <v>36054.720000000001</v>
      </c>
    </row>
    <row r="227" spans="1:6" x14ac:dyDescent="0.25">
      <c r="A227" t="s">
        <v>1122</v>
      </c>
      <c r="B227" t="s">
        <v>1123</v>
      </c>
      <c r="C227">
        <v>2</v>
      </c>
      <c r="D227" t="s">
        <v>30</v>
      </c>
      <c r="E227">
        <v>19478.060000000001</v>
      </c>
      <c r="F227">
        <v>38956.120000000003</v>
      </c>
    </row>
    <row r="228" spans="1:6" x14ac:dyDescent="0.25">
      <c r="A228" t="s">
        <v>1124</v>
      </c>
      <c r="B228" t="s">
        <v>1125</v>
      </c>
      <c r="C228">
        <v>35</v>
      </c>
      <c r="D228" t="s">
        <v>30</v>
      </c>
      <c r="E228">
        <v>19213.62</v>
      </c>
      <c r="F228">
        <v>672476.7</v>
      </c>
    </row>
    <row r="229" spans="1:6" x14ac:dyDescent="0.25">
      <c r="A229" t="s">
        <v>1126</v>
      </c>
      <c r="B229" t="s">
        <v>1127</v>
      </c>
      <c r="C229">
        <v>19</v>
      </c>
      <c r="D229" t="s">
        <v>30</v>
      </c>
      <c r="E229">
        <v>31639.652631578901</v>
      </c>
      <c r="F229">
        <v>601153.4</v>
      </c>
    </row>
    <row r="230" spans="1:6" x14ac:dyDescent="0.25">
      <c r="A230" t="s">
        <v>1128</v>
      </c>
      <c r="B230" t="s">
        <v>1129</v>
      </c>
      <c r="C230">
        <v>17</v>
      </c>
      <c r="D230" t="s">
        <v>30</v>
      </c>
      <c r="E230">
        <v>31624.865294117601</v>
      </c>
      <c r="F230">
        <v>537622.71</v>
      </c>
    </row>
    <row r="231" spans="1:6" x14ac:dyDescent="0.25">
      <c r="A231" t="s">
        <v>1130</v>
      </c>
      <c r="B231" t="s">
        <v>1131</v>
      </c>
      <c r="C231">
        <v>17</v>
      </c>
      <c r="D231" t="s">
        <v>30</v>
      </c>
      <c r="E231">
        <v>31599.323529411799</v>
      </c>
      <c r="F231">
        <v>537188.5</v>
      </c>
    </row>
    <row r="232" spans="1:6" x14ac:dyDescent="0.25">
      <c r="A232" t="s">
        <v>1132</v>
      </c>
      <c r="B232" t="s">
        <v>1133</v>
      </c>
      <c r="C232">
        <v>1</v>
      </c>
      <c r="D232" t="s">
        <v>30</v>
      </c>
      <c r="E232">
        <v>4382.28</v>
      </c>
      <c r="F232">
        <v>4382.28</v>
      </c>
    </row>
    <row r="233" spans="1:6" x14ac:dyDescent="0.25">
      <c r="A233" t="s">
        <v>1134</v>
      </c>
      <c r="B233" t="s">
        <v>1135</v>
      </c>
      <c r="C233">
        <v>3</v>
      </c>
      <c r="D233" t="s">
        <v>30</v>
      </c>
      <c r="E233">
        <v>6429.93</v>
      </c>
      <c r="F233">
        <v>19289.79</v>
      </c>
    </row>
    <row r="234" spans="1:6" x14ac:dyDescent="0.25">
      <c r="A234" t="s">
        <v>1136</v>
      </c>
      <c r="B234" t="s">
        <v>4171</v>
      </c>
      <c r="C234">
        <v>55</v>
      </c>
      <c r="D234" t="s">
        <v>30</v>
      </c>
      <c r="E234">
        <v>4958.9063636363599</v>
      </c>
      <c r="F234">
        <v>272739.84999999998</v>
      </c>
    </row>
    <row r="235" spans="1:6" x14ac:dyDescent="0.25">
      <c r="A235" t="s">
        <v>1138</v>
      </c>
      <c r="B235" t="s">
        <v>1139</v>
      </c>
      <c r="C235">
        <v>4</v>
      </c>
      <c r="D235" t="s">
        <v>30</v>
      </c>
      <c r="E235">
        <v>16177.065000000001</v>
      </c>
      <c r="F235">
        <v>64708.26</v>
      </c>
    </row>
    <row r="236" spans="1:6" x14ac:dyDescent="0.25">
      <c r="A236" t="s">
        <v>1140</v>
      </c>
      <c r="B236" t="s">
        <v>1141</v>
      </c>
      <c r="C236">
        <v>4</v>
      </c>
      <c r="D236" t="s">
        <v>30</v>
      </c>
      <c r="E236">
        <v>15447.14</v>
      </c>
      <c r="F236">
        <v>61788.56</v>
      </c>
    </row>
    <row r="237" spans="1:6" x14ac:dyDescent="0.25">
      <c r="A237" t="s">
        <v>1142</v>
      </c>
      <c r="B237" t="s">
        <v>1143</v>
      </c>
      <c r="C237">
        <v>6</v>
      </c>
      <c r="D237" t="s">
        <v>30</v>
      </c>
      <c r="E237">
        <v>16508.7833333333</v>
      </c>
      <c r="F237">
        <v>99052.7</v>
      </c>
    </row>
    <row r="238" spans="1:6" x14ac:dyDescent="0.25">
      <c r="A238" t="s">
        <v>1144</v>
      </c>
      <c r="B238" t="s">
        <v>1145</v>
      </c>
      <c r="C238">
        <v>20</v>
      </c>
      <c r="D238" t="s">
        <v>30</v>
      </c>
      <c r="E238">
        <v>2785.41</v>
      </c>
      <c r="F238">
        <v>55708.2</v>
      </c>
    </row>
    <row r="239" spans="1:6" x14ac:dyDescent="0.25">
      <c r="A239" t="s">
        <v>1146</v>
      </c>
      <c r="B239" t="s">
        <v>1147</v>
      </c>
      <c r="C239">
        <v>20</v>
      </c>
      <c r="D239" t="s">
        <v>30</v>
      </c>
      <c r="E239">
        <v>2112.35</v>
      </c>
      <c r="F239">
        <v>42247</v>
      </c>
    </row>
    <row r="240" spans="1:6" x14ac:dyDescent="0.25">
      <c r="A240" t="s">
        <v>1148</v>
      </c>
      <c r="B240" t="s">
        <v>1149</v>
      </c>
      <c r="C240">
        <v>20</v>
      </c>
      <c r="D240" t="s">
        <v>30</v>
      </c>
      <c r="E240">
        <v>2112.35</v>
      </c>
      <c r="F240">
        <v>42247</v>
      </c>
    </row>
    <row r="241" spans="1:6" x14ac:dyDescent="0.25">
      <c r="A241" t="s">
        <v>1150</v>
      </c>
      <c r="B241" t="s">
        <v>1151</v>
      </c>
      <c r="C241">
        <v>20</v>
      </c>
      <c r="D241" t="s">
        <v>30</v>
      </c>
      <c r="E241">
        <v>2112.35</v>
      </c>
      <c r="F241">
        <v>42247</v>
      </c>
    </row>
    <row r="242" spans="1:6" x14ac:dyDescent="0.25">
      <c r="A242" t="s">
        <v>1152</v>
      </c>
      <c r="B242" t="s">
        <v>1153</v>
      </c>
      <c r="C242">
        <v>44</v>
      </c>
      <c r="D242" t="s">
        <v>30</v>
      </c>
      <c r="E242">
        <v>8992</v>
      </c>
      <c r="F242">
        <v>395648</v>
      </c>
    </row>
    <row r="243" spans="1:6" x14ac:dyDescent="0.25">
      <c r="A243" t="s">
        <v>1154</v>
      </c>
      <c r="B243" t="s">
        <v>1155</v>
      </c>
      <c r="C243">
        <v>1</v>
      </c>
      <c r="D243" t="s">
        <v>30</v>
      </c>
      <c r="E243">
        <v>2750</v>
      </c>
      <c r="F243">
        <v>2750</v>
      </c>
    </row>
    <row r="244" spans="1:6" x14ac:dyDescent="0.25">
      <c r="A244" t="s">
        <v>1156</v>
      </c>
      <c r="B244" t="s">
        <v>1157</v>
      </c>
      <c r="C244">
        <v>1</v>
      </c>
      <c r="D244" t="s">
        <v>30</v>
      </c>
      <c r="E244">
        <v>2750</v>
      </c>
      <c r="F244">
        <v>2750</v>
      </c>
    </row>
    <row r="245" spans="1:6" x14ac:dyDescent="0.25">
      <c r="A245" t="s">
        <v>1158</v>
      </c>
      <c r="B245" t="s">
        <v>1159</v>
      </c>
      <c r="C245">
        <v>12</v>
      </c>
      <c r="D245" t="s">
        <v>30</v>
      </c>
      <c r="E245">
        <v>10222.8883333333</v>
      </c>
      <c r="F245">
        <v>122674.66</v>
      </c>
    </row>
    <row r="246" spans="1:6" x14ac:dyDescent="0.25">
      <c r="A246" t="s">
        <v>1160</v>
      </c>
      <c r="B246" t="s">
        <v>1161</v>
      </c>
      <c r="C246">
        <v>12</v>
      </c>
      <c r="D246" t="s">
        <v>30</v>
      </c>
      <c r="E246">
        <v>12419.7383333333</v>
      </c>
      <c r="F246">
        <v>149036.85999999999</v>
      </c>
    </row>
    <row r="247" spans="1:6" x14ac:dyDescent="0.25">
      <c r="A247" t="s">
        <v>1162</v>
      </c>
      <c r="B247" t="s">
        <v>1163</v>
      </c>
      <c r="C247">
        <v>41</v>
      </c>
      <c r="D247" t="s">
        <v>30</v>
      </c>
      <c r="E247">
        <v>10288.9526829268</v>
      </c>
      <c r="F247">
        <v>421847.06</v>
      </c>
    </row>
    <row r="248" spans="1:6" x14ac:dyDescent="0.25">
      <c r="A248" t="s">
        <v>1164</v>
      </c>
      <c r="B248" t="s">
        <v>1165</v>
      </c>
      <c r="C248">
        <v>16</v>
      </c>
      <c r="D248" t="s">
        <v>30</v>
      </c>
      <c r="E248">
        <v>7400.77</v>
      </c>
      <c r="F248">
        <v>118412.32</v>
      </c>
    </row>
    <row r="249" spans="1:6" x14ac:dyDescent="0.25">
      <c r="A249" t="s">
        <v>1166</v>
      </c>
      <c r="B249" t="s">
        <v>1167</v>
      </c>
      <c r="C249">
        <v>16</v>
      </c>
      <c r="D249" t="s">
        <v>30</v>
      </c>
      <c r="E249">
        <v>20398.2225</v>
      </c>
      <c r="F249">
        <v>326371.56</v>
      </c>
    </row>
    <row r="250" spans="1:6" x14ac:dyDescent="0.25">
      <c r="A250" t="s">
        <v>1168</v>
      </c>
      <c r="B250" t="s">
        <v>1169</v>
      </c>
      <c r="C250">
        <v>33</v>
      </c>
      <c r="D250" t="s">
        <v>30</v>
      </c>
      <c r="E250">
        <v>25832.6657575758</v>
      </c>
      <c r="F250">
        <v>852477.97</v>
      </c>
    </row>
    <row r="251" spans="1:6" x14ac:dyDescent="0.25">
      <c r="A251" t="s">
        <v>1170</v>
      </c>
      <c r="B251" t="s">
        <v>1171</v>
      </c>
      <c r="C251">
        <v>498</v>
      </c>
      <c r="D251" t="s">
        <v>30</v>
      </c>
      <c r="E251">
        <v>92.04</v>
      </c>
      <c r="F251">
        <v>45835.92</v>
      </c>
    </row>
    <row r="252" spans="1:6" x14ac:dyDescent="0.25">
      <c r="F252" s="15">
        <f>SUBTOTAL(109,Tabla113[Total])</f>
        <v>12986783.27</v>
      </c>
    </row>
  </sheetData>
  <pageMargins left="0.7" right="0.7" top="0.75" bottom="0.75" header="0.3" footer="0.3"/>
  <pageSetup scale="51" orientation="portrait" horizontalDpi="4294967295" verticalDpi="4294967295" r:id="rId1"/>
  <headerFooter>
    <oddFooter>&amp;CCREADO EL 12/10/2023 10:15AM</oddFooter>
  </headerFooter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view="pageLayout" zoomScaleNormal="10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57.140625" customWidth="1"/>
    <col min="3" max="3" width="17.28515625" customWidth="1"/>
    <col min="4" max="4" width="13.5703125" customWidth="1"/>
    <col min="5" max="5" width="22.140625" customWidth="1"/>
    <col min="6" max="6" width="19.7109375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4133</v>
      </c>
    </row>
    <row r="6" spans="1:6" x14ac:dyDescent="0.25">
      <c r="B6" s="12" t="s">
        <v>1172</v>
      </c>
    </row>
    <row r="8" spans="1:6" ht="30" x14ac:dyDescent="0.25">
      <c r="A8" t="s">
        <v>22</v>
      </c>
      <c r="B8" t="s">
        <v>23</v>
      </c>
      <c r="C8" s="1" t="s">
        <v>4151</v>
      </c>
      <c r="D8" s="1" t="s">
        <v>512</v>
      </c>
      <c r="E8" t="s">
        <v>1173</v>
      </c>
      <c r="F8" t="s">
        <v>4172</v>
      </c>
    </row>
    <row r="9" spans="1:6" x14ac:dyDescent="0.25">
      <c r="A9" t="s">
        <v>1176</v>
      </c>
      <c r="B9" t="s">
        <v>1177</v>
      </c>
      <c r="C9">
        <v>9</v>
      </c>
      <c r="D9" t="s">
        <v>30</v>
      </c>
      <c r="E9">
        <v>562.01333333333298</v>
      </c>
      <c r="F9">
        <v>5058.12</v>
      </c>
    </row>
    <row r="10" spans="1:6" x14ac:dyDescent="0.25">
      <c r="A10" t="s">
        <v>1178</v>
      </c>
      <c r="B10" t="s">
        <v>1179</v>
      </c>
      <c r="C10">
        <v>28</v>
      </c>
      <c r="D10" t="s">
        <v>30</v>
      </c>
      <c r="E10">
        <v>169.92</v>
      </c>
      <c r="F10">
        <v>4757.76</v>
      </c>
    </row>
    <row r="11" spans="1:6" x14ac:dyDescent="0.25">
      <c r="A11" t="s">
        <v>1180</v>
      </c>
      <c r="B11" t="s">
        <v>4173</v>
      </c>
      <c r="C11">
        <v>359</v>
      </c>
      <c r="D11" t="s">
        <v>1182</v>
      </c>
      <c r="E11">
        <v>389.64</v>
      </c>
      <c r="F11">
        <v>139880.76</v>
      </c>
    </row>
    <row r="12" spans="1:6" x14ac:dyDescent="0.25">
      <c r="A12" t="s">
        <v>1183</v>
      </c>
      <c r="B12" t="s">
        <v>1184</v>
      </c>
      <c r="C12">
        <v>976</v>
      </c>
      <c r="D12" t="s">
        <v>30</v>
      </c>
      <c r="E12">
        <v>23.9331967213115</v>
      </c>
      <c r="F12">
        <v>23358.799999999999</v>
      </c>
    </row>
    <row r="13" spans="1:6" x14ac:dyDescent="0.25">
      <c r="A13" t="s">
        <v>1185</v>
      </c>
      <c r="B13" t="s">
        <v>1186</v>
      </c>
      <c r="C13">
        <v>5</v>
      </c>
      <c r="D13" t="s">
        <v>30</v>
      </c>
      <c r="E13">
        <v>188.8</v>
      </c>
      <c r="F13">
        <v>944</v>
      </c>
    </row>
    <row r="14" spans="1:6" x14ac:dyDescent="0.25">
      <c r="A14" t="s">
        <v>1187</v>
      </c>
      <c r="B14" t="s">
        <v>1188</v>
      </c>
      <c r="C14">
        <v>4091</v>
      </c>
      <c r="D14" t="s">
        <v>30</v>
      </c>
      <c r="E14">
        <v>28.252138841359098</v>
      </c>
      <c r="F14">
        <v>115579.5</v>
      </c>
    </row>
    <row r="15" spans="1:6" x14ac:dyDescent="0.25">
      <c r="A15" t="s">
        <v>1189</v>
      </c>
      <c r="B15" t="s">
        <v>1190</v>
      </c>
      <c r="C15">
        <v>5</v>
      </c>
      <c r="D15" t="s">
        <v>30</v>
      </c>
      <c r="E15">
        <v>379.96</v>
      </c>
      <c r="F15">
        <v>1899.8</v>
      </c>
    </row>
    <row r="16" spans="1:6" x14ac:dyDescent="0.25">
      <c r="A16" t="s">
        <v>1191</v>
      </c>
      <c r="B16" t="s">
        <v>1192</v>
      </c>
      <c r="C16">
        <v>162</v>
      </c>
      <c r="D16" t="s">
        <v>30</v>
      </c>
      <c r="E16">
        <v>25</v>
      </c>
      <c r="F16">
        <v>4050</v>
      </c>
    </row>
    <row r="17" spans="1:6" x14ac:dyDescent="0.25">
      <c r="A17" t="s">
        <v>1193</v>
      </c>
      <c r="B17" t="s">
        <v>1194</v>
      </c>
      <c r="C17">
        <v>1</v>
      </c>
      <c r="D17" t="s">
        <v>30</v>
      </c>
      <c r="E17">
        <v>4720</v>
      </c>
      <c r="F17">
        <v>4720</v>
      </c>
    </row>
    <row r="18" spans="1:6" x14ac:dyDescent="0.25">
      <c r="A18" t="s">
        <v>1195</v>
      </c>
      <c r="B18" t="s">
        <v>1196</v>
      </c>
      <c r="C18">
        <v>2419</v>
      </c>
      <c r="D18" t="s">
        <v>30</v>
      </c>
      <c r="E18">
        <v>63.98</v>
      </c>
      <c r="F18">
        <v>154767.62</v>
      </c>
    </row>
    <row r="19" spans="1:6" x14ac:dyDescent="0.25">
      <c r="A19" t="s">
        <v>1197</v>
      </c>
      <c r="B19" t="s">
        <v>1198</v>
      </c>
      <c r="C19">
        <v>184</v>
      </c>
      <c r="D19" t="s">
        <v>1199</v>
      </c>
      <c r="E19">
        <v>1</v>
      </c>
      <c r="F19">
        <v>184</v>
      </c>
    </row>
    <row r="20" spans="1:6" x14ac:dyDescent="0.25">
      <c r="A20" t="s">
        <v>1200</v>
      </c>
      <c r="B20" t="s">
        <v>1201</v>
      </c>
      <c r="C20">
        <v>84</v>
      </c>
      <c r="D20" t="s">
        <v>1202</v>
      </c>
      <c r="E20">
        <v>708.95583333333298</v>
      </c>
      <c r="F20">
        <v>59552.29</v>
      </c>
    </row>
    <row r="21" spans="1:6" x14ac:dyDescent="0.25">
      <c r="A21" t="s">
        <v>1203</v>
      </c>
      <c r="B21" t="s">
        <v>1204</v>
      </c>
      <c r="C21">
        <v>6</v>
      </c>
      <c r="D21" t="s">
        <v>4174</v>
      </c>
      <c r="E21">
        <v>414</v>
      </c>
      <c r="F21">
        <v>2484</v>
      </c>
    </row>
    <row r="22" spans="1:6" x14ac:dyDescent="0.25">
      <c r="A22" t="s">
        <v>1205</v>
      </c>
      <c r="B22" t="s">
        <v>1206</v>
      </c>
      <c r="C22">
        <v>40</v>
      </c>
      <c r="D22" t="s">
        <v>30</v>
      </c>
      <c r="E22">
        <v>123.9</v>
      </c>
      <c r="F22">
        <v>4956</v>
      </c>
    </row>
    <row r="23" spans="1:6" x14ac:dyDescent="0.25">
      <c r="A23" t="s">
        <v>1207</v>
      </c>
      <c r="B23" t="s">
        <v>1208</v>
      </c>
      <c r="C23">
        <v>150</v>
      </c>
      <c r="D23" t="s">
        <v>30</v>
      </c>
      <c r="E23">
        <v>1</v>
      </c>
      <c r="F23">
        <v>150</v>
      </c>
    </row>
    <row r="24" spans="1:6" x14ac:dyDescent="0.25">
      <c r="A24" t="s">
        <v>1209</v>
      </c>
      <c r="B24" t="s">
        <v>1210</v>
      </c>
      <c r="C24">
        <v>32650</v>
      </c>
      <c r="D24" t="s">
        <v>30</v>
      </c>
      <c r="E24">
        <v>7.7187681470137797</v>
      </c>
      <c r="F24">
        <v>252017.78</v>
      </c>
    </row>
    <row r="25" spans="1:6" x14ac:dyDescent="0.25">
      <c r="A25" t="s">
        <v>1211</v>
      </c>
      <c r="B25" t="s">
        <v>1212</v>
      </c>
      <c r="C25">
        <v>18984</v>
      </c>
      <c r="D25" t="s">
        <v>30</v>
      </c>
      <c r="E25">
        <v>9.5391529709228795</v>
      </c>
      <c r="F25">
        <v>181091.28</v>
      </c>
    </row>
    <row r="26" spans="1:6" x14ac:dyDescent="0.25">
      <c r="A26" t="s">
        <v>1213</v>
      </c>
      <c r="B26" t="s">
        <v>1214</v>
      </c>
      <c r="C26">
        <v>12242</v>
      </c>
      <c r="D26" t="s">
        <v>30</v>
      </c>
      <c r="E26">
        <v>12.0259941186081</v>
      </c>
      <c r="F26">
        <v>147222.22</v>
      </c>
    </row>
    <row r="27" spans="1:6" x14ac:dyDescent="0.25">
      <c r="A27" t="s">
        <v>1215</v>
      </c>
      <c r="B27" t="s">
        <v>1216</v>
      </c>
      <c r="C27">
        <v>7497.2</v>
      </c>
      <c r="D27" t="s">
        <v>30</v>
      </c>
      <c r="E27">
        <v>11.899027636984499</v>
      </c>
      <c r="F27">
        <v>89209.39</v>
      </c>
    </row>
    <row r="28" spans="1:6" x14ac:dyDescent="0.25">
      <c r="A28" t="s">
        <v>1217</v>
      </c>
      <c r="B28" t="s">
        <v>1218</v>
      </c>
      <c r="C28">
        <v>11224</v>
      </c>
      <c r="D28" t="s">
        <v>30</v>
      </c>
      <c r="E28">
        <v>10.5079793300071</v>
      </c>
      <c r="F28">
        <v>117941.56</v>
      </c>
    </row>
    <row r="29" spans="1:6" x14ac:dyDescent="0.25">
      <c r="A29" t="s">
        <v>1219</v>
      </c>
      <c r="B29" t="s">
        <v>1220</v>
      </c>
      <c r="C29">
        <v>27056</v>
      </c>
      <c r="D29" t="s">
        <v>30</v>
      </c>
      <c r="E29">
        <v>36.335558840922502</v>
      </c>
      <c r="F29">
        <v>983094.88</v>
      </c>
    </row>
    <row r="30" spans="1:6" x14ac:dyDescent="0.25">
      <c r="A30" t="s">
        <v>1221</v>
      </c>
      <c r="B30" t="s">
        <v>1222</v>
      </c>
      <c r="C30">
        <v>453</v>
      </c>
      <c r="D30" t="s">
        <v>30</v>
      </c>
      <c r="E30">
        <v>41.731942604856499</v>
      </c>
      <c r="F30">
        <v>18904.57</v>
      </c>
    </row>
    <row r="31" spans="1:6" x14ac:dyDescent="0.25">
      <c r="A31" t="s">
        <v>1223</v>
      </c>
      <c r="B31" t="s">
        <v>1224</v>
      </c>
      <c r="C31">
        <v>300</v>
      </c>
      <c r="D31" t="s">
        <v>30</v>
      </c>
      <c r="E31">
        <v>295</v>
      </c>
      <c r="F31">
        <v>88500</v>
      </c>
    </row>
    <row r="32" spans="1:6" x14ac:dyDescent="0.25">
      <c r="A32" t="s">
        <v>1225</v>
      </c>
      <c r="B32" t="s">
        <v>1226</v>
      </c>
      <c r="C32">
        <v>298</v>
      </c>
      <c r="D32" t="s">
        <v>30</v>
      </c>
      <c r="E32">
        <v>723.81</v>
      </c>
      <c r="F32">
        <v>215695.38</v>
      </c>
    </row>
    <row r="33" spans="1:6" x14ac:dyDescent="0.25">
      <c r="A33" t="s">
        <v>1227</v>
      </c>
      <c r="B33" t="s">
        <v>1228</v>
      </c>
      <c r="C33">
        <v>228</v>
      </c>
      <c r="D33" t="s">
        <v>30</v>
      </c>
      <c r="E33">
        <v>60.71</v>
      </c>
      <c r="F33">
        <v>13841.88</v>
      </c>
    </row>
    <row r="34" spans="1:6" x14ac:dyDescent="0.25">
      <c r="A34" t="s">
        <v>1229</v>
      </c>
      <c r="B34" t="s">
        <v>1230</v>
      </c>
      <c r="C34">
        <v>316</v>
      </c>
      <c r="D34" t="s">
        <v>30</v>
      </c>
      <c r="E34">
        <v>183.51012658227799</v>
      </c>
      <c r="F34">
        <v>57989.2</v>
      </c>
    </row>
    <row r="35" spans="1:6" x14ac:dyDescent="0.25">
      <c r="A35" t="s">
        <v>1231</v>
      </c>
      <c r="B35" t="s">
        <v>1232</v>
      </c>
      <c r="C35">
        <v>383</v>
      </c>
      <c r="D35" t="s">
        <v>30</v>
      </c>
      <c r="E35">
        <v>133.62621409921701</v>
      </c>
      <c r="F35">
        <v>51178.84</v>
      </c>
    </row>
    <row r="36" spans="1:6" x14ac:dyDescent="0.25">
      <c r="A36" t="s">
        <v>1235</v>
      </c>
      <c r="B36" t="s">
        <v>1236</v>
      </c>
      <c r="C36">
        <v>2906</v>
      </c>
      <c r="D36" t="s">
        <v>30</v>
      </c>
      <c r="E36">
        <v>75.326779077770098</v>
      </c>
      <c r="F36">
        <v>218899.62</v>
      </c>
    </row>
    <row r="37" spans="1:6" x14ac:dyDescent="0.25">
      <c r="A37" t="s">
        <v>1237</v>
      </c>
      <c r="B37" t="s">
        <v>1238</v>
      </c>
      <c r="C37">
        <v>3</v>
      </c>
      <c r="D37" t="s">
        <v>30</v>
      </c>
      <c r="E37">
        <v>75</v>
      </c>
      <c r="F37">
        <v>225</v>
      </c>
    </row>
    <row r="38" spans="1:6" x14ac:dyDescent="0.25">
      <c r="A38" t="s">
        <v>1239</v>
      </c>
      <c r="B38" t="s">
        <v>1240</v>
      </c>
      <c r="C38">
        <v>1204</v>
      </c>
      <c r="D38" t="s">
        <v>30</v>
      </c>
      <c r="E38">
        <v>112.056744186047</v>
      </c>
      <c r="F38">
        <v>134916.32</v>
      </c>
    </row>
    <row r="39" spans="1:6" x14ac:dyDescent="0.25">
      <c r="A39" t="s">
        <v>1241</v>
      </c>
      <c r="B39" t="s">
        <v>1242</v>
      </c>
      <c r="C39">
        <v>617</v>
      </c>
      <c r="D39" t="s">
        <v>30</v>
      </c>
      <c r="E39">
        <v>135.06345218800601</v>
      </c>
      <c r="F39">
        <v>83334.149999999994</v>
      </c>
    </row>
    <row r="40" spans="1:6" x14ac:dyDescent="0.25">
      <c r="F40" s="15">
        <f>SUBTOTAL(109,Tabla115[total])</f>
        <v>3176404.7199999993</v>
      </c>
    </row>
  </sheetData>
  <pageMargins left="0.7" right="0.7" top="0.75" bottom="0.75" header="0.3" footer="0.3"/>
  <pageSetup scale="51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4"/>
  <sheetViews>
    <sheetView view="pageLayout" topLeftCell="A91" zoomScaleNormal="10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74.28515625" customWidth="1"/>
    <col min="3" max="3" width="11.7109375" customWidth="1"/>
    <col min="4" max="4" width="14.5703125" customWidth="1"/>
    <col min="5" max="5" width="12" bestFit="1" customWidth="1"/>
    <col min="6" max="6" width="18.140625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4133</v>
      </c>
    </row>
    <row r="6" spans="1:6" x14ac:dyDescent="0.25">
      <c r="B6" s="12" t="s">
        <v>1243</v>
      </c>
    </row>
    <row r="8" spans="1:6" ht="30" x14ac:dyDescent="0.25">
      <c r="A8" t="s">
        <v>22</v>
      </c>
      <c r="B8" t="s">
        <v>23</v>
      </c>
      <c r="C8" s="1" t="s">
        <v>4151</v>
      </c>
      <c r="D8" s="1" t="s">
        <v>512</v>
      </c>
      <c r="E8" t="s">
        <v>4175</v>
      </c>
      <c r="F8" t="s">
        <v>27</v>
      </c>
    </row>
    <row r="9" spans="1:6" x14ac:dyDescent="0.25">
      <c r="A9" t="s">
        <v>1247</v>
      </c>
      <c r="B9" t="s">
        <v>1248</v>
      </c>
      <c r="C9">
        <v>152</v>
      </c>
      <c r="D9" t="s">
        <v>30</v>
      </c>
      <c r="E9">
        <v>52.172368421052603</v>
      </c>
      <c r="F9">
        <v>7930.2</v>
      </c>
    </row>
    <row r="10" spans="1:6" x14ac:dyDescent="0.25">
      <c r="A10" t="s">
        <v>1249</v>
      </c>
      <c r="B10" t="s">
        <v>1250</v>
      </c>
      <c r="C10">
        <v>112</v>
      </c>
      <c r="D10" t="s">
        <v>30</v>
      </c>
      <c r="E10">
        <v>91.25</v>
      </c>
      <c r="F10">
        <v>10220</v>
      </c>
    </row>
    <row r="11" spans="1:6" x14ac:dyDescent="0.25">
      <c r="A11" t="s">
        <v>1251</v>
      </c>
      <c r="B11" t="s">
        <v>4176</v>
      </c>
      <c r="C11">
        <v>20</v>
      </c>
      <c r="D11" t="s">
        <v>30</v>
      </c>
      <c r="E11">
        <v>1300</v>
      </c>
      <c r="F11">
        <v>26000</v>
      </c>
    </row>
    <row r="12" spans="1:6" x14ac:dyDescent="0.25">
      <c r="A12" t="s">
        <v>1253</v>
      </c>
      <c r="B12" t="s">
        <v>1254</v>
      </c>
      <c r="C12">
        <v>1</v>
      </c>
      <c r="D12" t="s">
        <v>30</v>
      </c>
      <c r="E12">
        <v>2242</v>
      </c>
      <c r="F12">
        <v>2242</v>
      </c>
    </row>
    <row r="13" spans="1:6" x14ac:dyDescent="0.25">
      <c r="A13" t="s">
        <v>1255</v>
      </c>
      <c r="B13" t="s">
        <v>1256</v>
      </c>
      <c r="C13">
        <v>25</v>
      </c>
      <c r="D13" t="s">
        <v>30</v>
      </c>
      <c r="E13">
        <v>1215</v>
      </c>
      <c r="F13">
        <v>30375</v>
      </c>
    </row>
    <row r="14" spans="1:6" x14ac:dyDescent="0.25">
      <c r="A14" t="s">
        <v>1257</v>
      </c>
      <c r="B14" t="s">
        <v>1256</v>
      </c>
      <c r="C14">
        <v>3</v>
      </c>
      <c r="D14" t="s">
        <v>30</v>
      </c>
      <c r="E14">
        <v>136</v>
      </c>
      <c r="F14">
        <v>408</v>
      </c>
    </row>
    <row r="15" spans="1:6" x14ac:dyDescent="0.25">
      <c r="A15" t="s">
        <v>1258</v>
      </c>
      <c r="B15" t="s">
        <v>1259</v>
      </c>
      <c r="C15">
        <v>2</v>
      </c>
      <c r="D15" t="s">
        <v>30</v>
      </c>
      <c r="E15">
        <v>2200.02</v>
      </c>
      <c r="F15">
        <v>4400.04</v>
      </c>
    </row>
    <row r="16" spans="1:6" x14ac:dyDescent="0.25">
      <c r="A16" t="s">
        <v>1260</v>
      </c>
      <c r="B16" t="s">
        <v>1261</v>
      </c>
      <c r="C16">
        <v>6</v>
      </c>
      <c r="D16" t="s">
        <v>30</v>
      </c>
      <c r="E16">
        <v>1347</v>
      </c>
      <c r="F16">
        <v>8082</v>
      </c>
    </row>
    <row r="17" spans="1:6" x14ac:dyDescent="0.25">
      <c r="A17" t="s">
        <v>1262</v>
      </c>
      <c r="B17" t="s">
        <v>1263</v>
      </c>
      <c r="C17">
        <v>1</v>
      </c>
      <c r="D17" t="s">
        <v>30</v>
      </c>
      <c r="E17">
        <v>7150.5</v>
      </c>
      <c r="F17">
        <v>7150.5</v>
      </c>
    </row>
    <row r="18" spans="1:6" x14ac:dyDescent="0.25">
      <c r="A18" t="s">
        <v>1264</v>
      </c>
      <c r="B18" t="s">
        <v>1265</v>
      </c>
      <c r="C18">
        <v>2</v>
      </c>
      <c r="D18" t="s">
        <v>30</v>
      </c>
      <c r="E18">
        <v>798</v>
      </c>
      <c r="F18">
        <v>1596</v>
      </c>
    </row>
    <row r="19" spans="1:6" x14ac:dyDescent="0.25">
      <c r="A19" t="s">
        <v>1266</v>
      </c>
      <c r="B19" t="s">
        <v>1267</v>
      </c>
      <c r="C19">
        <v>2</v>
      </c>
      <c r="D19" t="s">
        <v>30</v>
      </c>
      <c r="E19">
        <v>735</v>
      </c>
      <c r="F19">
        <v>1470</v>
      </c>
    </row>
    <row r="20" spans="1:6" x14ac:dyDescent="0.25">
      <c r="A20" t="s">
        <v>1268</v>
      </c>
      <c r="B20" t="s">
        <v>1269</v>
      </c>
      <c r="C20">
        <v>9</v>
      </c>
      <c r="D20" t="s">
        <v>30</v>
      </c>
      <c r="E20">
        <v>610.08000000000004</v>
      </c>
      <c r="F20">
        <v>5490.72</v>
      </c>
    </row>
    <row r="21" spans="1:6" x14ac:dyDescent="0.25">
      <c r="A21" t="s">
        <v>1270</v>
      </c>
      <c r="B21" t="s">
        <v>1271</v>
      </c>
      <c r="C21">
        <v>27</v>
      </c>
      <c r="D21" t="s">
        <v>30</v>
      </c>
      <c r="E21">
        <v>312</v>
      </c>
      <c r="F21">
        <v>8424</v>
      </c>
    </row>
    <row r="22" spans="1:6" x14ac:dyDescent="0.25">
      <c r="A22" t="s">
        <v>1272</v>
      </c>
      <c r="B22" t="s">
        <v>514</v>
      </c>
      <c r="C22">
        <v>3</v>
      </c>
      <c r="D22" t="s">
        <v>30</v>
      </c>
      <c r="E22">
        <v>1218.75</v>
      </c>
      <c r="F22">
        <v>3656.25</v>
      </c>
    </row>
    <row r="23" spans="1:6" x14ac:dyDescent="0.25">
      <c r="A23" t="s">
        <v>1273</v>
      </c>
      <c r="B23" t="s">
        <v>514</v>
      </c>
      <c r="C23">
        <v>2</v>
      </c>
      <c r="D23" t="s">
        <v>30</v>
      </c>
      <c r="E23">
        <v>1348</v>
      </c>
      <c r="F23">
        <v>2696</v>
      </c>
    </row>
    <row r="24" spans="1:6" x14ac:dyDescent="0.25">
      <c r="A24" t="s">
        <v>1274</v>
      </c>
      <c r="B24" t="s">
        <v>514</v>
      </c>
      <c r="C24">
        <v>167</v>
      </c>
      <c r="D24" t="s">
        <v>30</v>
      </c>
      <c r="E24">
        <v>79.526946107784397</v>
      </c>
      <c r="F24">
        <v>13281</v>
      </c>
    </row>
    <row r="25" spans="1:6" x14ac:dyDescent="0.25">
      <c r="A25" t="s">
        <v>1275</v>
      </c>
      <c r="B25" t="s">
        <v>1276</v>
      </c>
      <c r="C25">
        <v>21</v>
      </c>
      <c r="D25" t="s">
        <v>30</v>
      </c>
      <c r="E25">
        <v>112</v>
      </c>
      <c r="F25">
        <v>2352</v>
      </c>
    </row>
    <row r="26" spans="1:6" x14ac:dyDescent="0.25">
      <c r="A26" t="s">
        <v>1277</v>
      </c>
      <c r="B26" t="s">
        <v>1278</v>
      </c>
      <c r="C26">
        <v>1</v>
      </c>
      <c r="D26" t="s">
        <v>30</v>
      </c>
      <c r="E26">
        <v>374</v>
      </c>
      <c r="F26">
        <v>374</v>
      </c>
    </row>
    <row r="27" spans="1:6" x14ac:dyDescent="0.25">
      <c r="A27" t="s">
        <v>1279</v>
      </c>
      <c r="B27" t="s">
        <v>1280</v>
      </c>
      <c r="C27">
        <v>2</v>
      </c>
      <c r="D27" t="s">
        <v>30</v>
      </c>
      <c r="E27">
        <v>595</v>
      </c>
      <c r="F27">
        <v>1190</v>
      </c>
    </row>
    <row r="28" spans="1:6" x14ac:dyDescent="0.25">
      <c r="A28" t="s">
        <v>1281</v>
      </c>
      <c r="B28" t="s">
        <v>1282</v>
      </c>
      <c r="C28">
        <v>3730</v>
      </c>
      <c r="D28" t="s">
        <v>30</v>
      </c>
      <c r="E28">
        <v>1015.48</v>
      </c>
      <c r="F28">
        <v>3787740.4</v>
      </c>
    </row>
    <row r="29" spans="1:6" x14ac:dyDescent="0.25">
      <c r="A29" t="s">
        <v>1283</v>
      </c>
      <c r="B29" t="s">
        <v>1284</v>
      </c>
      <c r="C29">
        <v>20</v>
      </c>
      <c r="D29" t="s">
        <v>30</v>
      </c>
      <c r="E29">
        <v>39.47</v>
      </c>
      <c r="F29">
        <v>789.4</v>
      </c>
    </row>
    <row r="30" spans="1:6" x14ac:dyDescent="0.25">
      <c r="A30" t="s">
        <v>1285</v>
      </c>
      <c r="B30" t="s">
        <v>1286</v>
      </c>
      <c r="C30">
        <v>1</v>
      </c>
      <c r="D30" t="s">
        <v>30</v>
      </c>
      <c r="E30">
        <v>715</v>
      </c>
      <c r="F30">
        <v>715</v>
      </c>
    </row>
    <row r="31" spans="1:6" x14ac:dyDescent="0.25">
      <c r="A31" t="s">
        <v>1287</v>
      </c>
      <c r="B31" t="s">
        <v>1288</v>
      </c>
      <c r="C31">
        <v>7</v>
      </c>
      <c r="D31" t="s">
        <v>30</v>
      </c>
      <c r="E31">
        <v>277.2</v>
      </c>
      <c r="F31">
        <v>1940.4</v>
      </c>
    </row>
    <row r="32" spans="1:6" x14ac:dyDescent="0.25">
      <c r="A32" t="s">
        <v>1289</v>
      </c>
      <c r="B32" t="s">
        <v>1290</v>
      </c>
      <c r="C32">
        <v>2</v>
      </c>
      <c r="D32" t="s">
        <v>30</v>
      </c>
      <c r="E32">
        <v>1987.3</v>
      </c>
      <c r="F32">
        <v>3974.6</v>
      </c>
    </row>
    <row r="33" spans="1:6" x14ac:dyDescent="0.25">
      <c r="A33" t="s">
        <v>1291</v>
      </c>
      <c r="B33" t="s">
        <v>1290</v>
      </c>
      <c r="C33">
        <v>1</v>
      </c>
      <c r="D33" t="s">
        <v>30</v>
      </c>
      <c r="E33">
        <v>1875</v>
      </c>
      <c r="F33">
        <v>1875</v>
      </c>
    </row>
    <row r="34" spans="1:6" x14ac:dyDescent="0.25">
      <c r="A34" t="s">
        <v>1292</v>
      </c>
      <c r="B34" t="s">
        <v>1293</v>
      </c>
      <c r="C34">
        <v>24</v>
      </c>
      <c r="D34" t="s">
        <v>30</v>
      </c>
      <c r="E34">
        <v>476.52</v>
      </c>
      <c r="F34">
        <v>11436.48</v>
      </c>
    </row>
    <row r="35" spans="1:6" x14ac:dyDescent="0.25">
      <c r="A35" t="s">
        <v>1294</v>
      </c>
      <c r="B35" t="s">
        <v>1295</v>
      </c>
      <c r="C35">
        <v>3</v>
      </c>
      <c r="D35" t="s">
        <v>30</v>
      </c>
      <c r="E35">
        <v>2301</v>
      </c>
      <c r="F35">
        <v>6903</v>
      </c>
    </row>
    <row r="36" spans="1:6" x14ac:dyDescent="0.25">
      <c r="A36" t="s">
        <v>1296</v>
      </c>
      <c r="B36" t="s">
        <v>1297</v>
      </c>
      <c r="C36">
        <v>3</v>
      </c>
      <c r="D36" t="s">
        <v>30</v>
      </c>
      <c r="E36">
        <v>3780</v>
      </c>
      <c r="F36">
        <v>11340</v>
      </c>
    </row>
    <row r="37" spans="1:6" x14ac:dyDescent="0.25">
      <c r="A37" t="s">
        <v>1298</v>
      </c>
      <c r="B37" t="s">
        <v>1299</v>
      </c>
      <c r="C37">
        <v>3</v>
      </c>
      <c r="D37" t="s">
        <v>30</v>
      </c>
      <c r="E37">
        <v>885</v>
      </c>
      <c r="F37">
        <v>2655</v>
      </c>
    </row>
    <row r="38" spans="1:6" x14ac:dyDescent="0.25">
      <c r="A38" t="s">
        <v>1300</v>
      </c>
      <c r="B38" t="s">
        <v>1301</v>
      </c>
      <c r="C38">
        <v>5</v>
      </c>
      <c r="D38" t="s">
        <v>30</v>
      </c>
      <c r="E38">
        <v>2177.4</v>
      </c>
      <c r="F38">
        <v>10887</v>
      </c>
    </row>
    <row r="39" spans="1:6" x14ac:dyDescent="0.25">
      <c r="A39" t="s">
        <v>1302</v>
      </c>
      <c r="B39" t="s">
        <v>1303</v>
      </c>
      <c r="C39">
        <v>2</v>
      </c>
      <c r="D39" t="s">
        <v>30</v>
      </c>
      <c r="E39">
        <v>4704.5</v>
      </c>
      <c r="F39">
        <v>9409</v>
      </c>
    </row>
    <row r="40" spans="1:6" x14ac:dyDescent="0.25">
      <c r="A40" t="s">
        <v>1304</v>
      </c>
      <c r="B40" t="s">
        <v>1305</v>
      </c>
      <c r="C40">
        <v>1</v>
      </c>
      <c r="D40" t="s">
        <v>30</v>
      </c>
      <c r="E40">
        <v>917</v>
      </c>
      <c r="F40">
        <v>917</v>
      </c>
    </row>
    <row r="41" spans="1:6" x14ac:dyDescent="0.25">
      <c r="A41" t="s">
        <v>1306</v>
      </c>
      <c r="B41" t="s">
        <v>1305</v>
      </c>
      <c r="C41">
        <v>98</v>
      </c>
      <c r="D41" t="s">
        <v>30</v>
      </c>
      <c r="E41">
        <v>29.040816326530599</v>
      </c>
      <c r="F41">
        <v>2846</v>
      </c>
    </row>
    <row r="42" spans="1:6" x14ac:dyDescent="0.25">
      <c r="A42" t="s">
        <v>1307</v>
      </c>
      <c r="B42" t="s">
        <v>1308</v>
      </c>
      <c r="C42">
        <v>1</v>
      </c>
      <c r="D42" t="s">
        <v>30</v>
      </c>
      <c r="E42">
        <v>4340.67</v>
      </c>
      <c r="F42">
        <v>4340.67</v>
      </c>
    </row>
    <row r="43" spans="1:6" x14ac:dyDescent="0.25">
      <c r="A43" t="s">
        <v>1309</v>
      </c>
      <c r="B43" t="s">
        <v>1310</v>
      </c>
      <c r="C43">
        <v>6</v>
      </c>
      <c r="D43" t="s">
        <v>30</v>
      </c>
      <c r="E43">
        <v>810.83333333333303</v>
      </c>
      <c r="F43">
        <v>4865</v>
      </c>
    </row>
    <row r="44" spans="1:6" x14ac:dyDescent="0.25">
      <c r="A44" t="s">
        <v>1311</v>
      </c>
      <c r="B44" t="s">
        <v>1312</v>
      </c>
      <c r="C44">
        <v>1</v>
      </c>
      <c r="D44" t="s">
        <v>30</v>
      </c>
      <c r="E44">
        <v>762.33</v>
      </c>
      <c r="F44">
        <v>762.33</v>
      </c>
    </row>
    <row r="45" spans="1:6" x14ac:dyDescent="0.25">
      <c r="A45" t="s">
        <v>1313</v>
      </c>
      <c r="B45" t="s">
        <v>1314</v>
      </c>
      <c r="C45">
        <v>1</v>
      </c>
      <c r="D45" t="s">
        <v>30</v>
      </c>
      <c r="E45">
        <v>1581.18</v>
      </c>
      <c r="F45">
        <v>1581.18</v>
      </c>
    </row>
    <row r="46" spans="1:6" x14ac:dyDescent="0.25">
      <c r="A46" t="s">
        <v>1315</v>
      </c>
      <c r="B46" t="s">
        <v>1316</v>
      </c>
      <c r="C46">
        <v>72</v>
      </c>
      <c r="D46" t="s">
        <v>30</v>
      </c>
      <c r="E46">
        <v>338.20805555555597</v>
      </c>
      <c r="F46">
        <v>24350.98</v>
      </c>
    </row>
    <row r="47" spans="1:6" x14ac:dyDescent="0.25">
      <c r="A47" t="s">
        <v>1317</v>
      </c>
      <c r="B47" t="s">
        <v>1318</v>
      </c>
      <c r="C47">
        <v>1</v>
      </c>
      <c r="D47" t="s">
        <v>30</v>
      </c>
      <c r="E47">
        <v>510.04</v>
      </c>
      <c r="F47">
        <v>510.04</v>
      </c>
    </row>
    <row r="48" spans="1:6" x14ac:dyDescent="0.25">
      <c r="A48" t="s">
        <v>1319</v>
      </c>
      <c r="B48" t="s">
        <v>1320</v>
      </c>
      <c r="C48">
        <v>1</v>
      </c>
      <c r="D48" t="s">
        <v>30</v>
      </c>
      <c r="E48">
        <v>1294.8</v>
      </c>
      <c r="F48">
        <v>1294.8</v>
      </c>
    </row>
    <row r="49" spans="1:6" x14ac:dyDescent="0.25">
      <c r="A49" t="s">
        <v>1321</v>
      </c>
      <c r="B49" t="s">
        <v>1320</v>
      </c>
      <c r="C49">
        <v>1</v>
      </c>
      <c r="D49" t="s">
        <v>30</v>
      </c>
      <c r="E49">
        <v>1660</v>
      </c>
      <c r="F49">
        <v>1660</v>
      </c>
    </row>
    <row r="50" spans="1:6" x14ac:dyDescent="0.25">
      <c r="A50" t="s">
        <v>1322</v>
      </c>
      <c r="B50" t="s">
        <v>1323</v>
      </c>
      <c r="C50">
        <v>993</v>
      </c>
      <c r="D50" t="s">
        <v>30</v>
      </c>
      <c r="E50">
        <v>1.1499999999999999</v>
      </c>
      <c r="F50">
        <v>1141.95</v>
      </c>
    </row>
    <row r="51" spans="1:6" x14ac:dyDescent="0.25">
      <c r="A51" t="s">
        <v>1324</v>
      </c>
      <c r="B51" t="s">
        <v>1325</v>
      </c>
      <c r="C51">
        <v>1</v>
      </c>
      <c r="D51" t="s">
        <v>30</v>
      </c>
      <c r="E51">
        <v>820</v>
      </c>
      <c r="F51">
        <v>820</v>
      </c>
    </row>
    <row r="52" spans="1:6" x14ac:dyDescent="0.25">
      <c r="A52" t="s">
        <v>1326</v>
      </c>
      <c r="B52" t="s">
        <v>1327</v>
      </c>
      <c r="C52">
        <v>306</v>
      </c>
      <c r="D52" t="s">
        <v>30</v>
      </c>
      <c r="E52">
        <v>980</v>
      </c>
      <c r="F52">
        <v>299880</v>
      </c>
    </row>
    <row r="53" spans="1:6" x14ac:dyDescent="0.25">
      <c r="A53" t="s">
        <v>1328</v>
      </c>
      <c r="B53" t="s">
        <v>1329</v>
      </c>
      <c r="C53">
        <v>1</v>
      </c>
      <c r="D53" t="s">
        <v>30</v>
      </c>
      <c r="E53">
        <v>2666.34</v>
      </c>
      <c r="F53">
        <v>2666.34</v>
      </c>
    </row>
    <row r="54" spans="1:6" x14ac:dyDescent="0.25">
      <c r="A54" t="s">
        <v>1330</v>
      </c>
      <c r="B54" t="s">
        <v>1331</v>
      </c>
      <c r="C54">
        <v>1</v>
      </c>
      <c r="D54" t="s">
        <v>30</v>
      </c>
      <c r="E54">
        <v>910</v>
      </c>
      <c r="F54">
        <v>910</v>
      </c>
    </row>
    <row r="55" spans="1:6" x14ac:dyDescent="0.25">
      <c r="A55" t="s">
        <v>1332</v>
      </c>
      <c r="B55" t="s">
        <v>1333</v>
      </c>
      <c r="C55">
        <v>1</v>
      </c>
      <c r="D55" t="s">
        <v>30</v>
      </c>
      <c r="E55">
        <v>299</v>
      </c>
      <c r="F55">
        <v>299</v>
      </c>
    </row>
    <row r="56" spans="1:6" x14ac:dyDescent="0.25">
      <c r="A56" t="s">
        <v>1334</v>
      </c>
      <c r="B56" t="s">
        <v>1335</v>
      </c>
      <c r="C56">
        <v>319</v>
      </c>
      <c r="D56" t="s">
        <v>30</v>
      </c>
      <c r="E56">
        <v>1720</v>
      </c>
      <c r="F56">
        <v>548680</v>
      </c>
    </row>
    <row r="57" spans="1:6" x14ac:dyDescent="0.25">
      <c r="A57" t="s">
        <v>1336</v>
      </c>
      <c r="B57" t="s">
        <v>4177</v>
      </c>
      <c r="C57">
        <v>1</v>
      </c>
      <c r="D57" t="s">
        <v>30</v>
      </c>
      <c r="E57">
        <v>495.6</v>
      </c>
      <c r="F57">
        <v>495.6</v>
      </c>
    </row>
    <row r="58" spans="1:6" x14ac:dyDescent="0.25">
      <c r="A58" t="s">
        <v>1340</v>
      </c>
      <c r="B58" t="s">
        <v>1341</v>
      </c>
      <c r="C58">
        <v>10</v>
      </c>
      <c r="D58" t="s">
        <v>30</v>
      </c>
      <c r="E58">
        <v>1196</v>
      </c>
      <c r="F58">
        <v>11960</v>
      </c>
    </row>
    <row r="59" spans="1:6" x14ac:dyDescent="0.25">
      <c r="A59" t="s">
        <v>1342</v>
      </c>
      <c r="B59" t="s">
        <v>4178</v>
      </c>
      <c r="C59">
        <v>18</v>
      </c>
      <c r="D59" t="s">
        <v>30</v>
      </c>
      <c r="E59">
        <v>583.83333333333303</v>
      </c>
      <c r="F59">
        <v>10509</v>
      </c>
    </row>
    <row r="60" spans="1:6" x14ac:dyDescent="0.25">
      <c r="A60" t="s">
        <v>1344</v>
      </c>
      <c r="B60" t="s">
        <v>1345</v>
      </c>
      <c r="C60">
        <v>233</v>
      </c>
      <c r="D60" t="s">
        <v>30</v>
      </c>
      <c r="E60">
        <v>1</v>
      </c>
      <c r="F60">
        <v>233</v>
      </c>
    </row>
    <row r="61" spans="1:6" x14ac:dyDescent="0.25">
      <c r="A61" t="s">
        <v>1346</v>
      </c>
      <c r="B61" t="s">
        <v>4179</v>
      </c>
      <c r="C61">
        <v>62</v>
      </c>
      <c r="D61" t="s">
        <v>30</v>
      </c>
      <c r="E61">
        <v>1</v>
      </c>
      <c r="F61">
        <v>62</v>
      </c>
    </row>
    <row r="62" spans="1:6" x14ac:dyDescent="0.25">
      <c r="A62" t="s">
        <v>1348</v>
      </c>
      <c r="B62" t="s">
        <v>4180</v>
      </c>
      <c r="C62">
        <v>1</v>
      </c>
      <c r="D62" t="s">
        <v>30</v>
      </c>
      <c r="E62">
        <v>2100</v>
      </c>
      <c r="F62">
        <v>2100</v>
      </c>
    </row>
    <row r="63" spans="1:6" x14ac:dyDescent="0.25">
      <c r="A63" t="s">
        <v>1350</v>
      </c>
      <c r="B63" t="s">
        <v>1351</v>
      </c>
      <c r="C63">
        <v>3</v>
      </c>
      <c r="D63" t="s">
        <v>30</v>
      </c>
      <c r="E63">
        <v>4183.7299999999996</v>
      </c>
      <c r="F63">
        <v>12551.19</v>
      </c>
    </row>
    <row r="64" spans="1:6" x14ac:dyDescent="0.25">
      <c r="A64" t="s">
        <v>1352</v>
      </c>
      <c r="B64" t="s">
        <v>1353</v>
      </c>
      <c r="C64">
        <v>1</v>
      </c>
      <c r="D64" t="s">
        <v>30</v>
      </c>
      <c r="E64">
        <v>1345.5</v>
      </c>
      <c r="F64">
        <v>1345.5</v>
      </c>
    </row>
    <row r="65" spans="1:6" x14ac:dyDescent="0.25">
      <c r="A65" t="s">
        <v>1354</v>
      </c>
      <c r="B65" t="s">
        <v>1355</v>
      </c>
      <c r="C65">
        <v>6</v>
      </c>
      <c r="D65" t="s">
        <v>30</v>
      </c>
      <c r="E65">
        <v>1788.3333333333301</v>
      </c>
      <c r="F65">
        <v>10730</v>
      </c>
    </row>
    <row r="66" spans="1:6" x14ac:dyDescent="0.25">
      <c r="A66" t="s">
        <v>1356</v>
      </c>
      <c r="B66" t="s">
        <v>4181</v>
      </c>
      <c r="C66">
        <v>242</v>
      </c>
      <c r="D66" t="s">
        <v>30</v>
      </c>
      <c r="E66">
        <v>2371.38966942149</v>
      </c>
      <c r="F66">
        <v>573876.30000000005</v>
      </c>
    </row>
    <row r="67" spans="1:6" x14ac:dyDescent="0.25">
      <c r="A67" t="s">
        <v>1358</v>
      </c>
      <c r="B67" t="s">
        <v>1359</v>
      </c>
      <c r="C67">
        <v>49</v>
      </c>
      <c r="D67" t="s">
        <v>30</v>
      </c>
      <c r="E67">
        <v>244</v>
      </c>
      <c r="F67">
        <v>11956</v>
      </c>
    </row>
    <row r="68" spans="1:6" x14ac:dyDescent="0.25">
      <c r="A68" t="s">
        <v>1360</v>
      </c>
      <c r="B68" t="s">
        <v>1361</v>
      </c>
      <c r="C68">
        <v>505</v>
      </c>
      <c r="D68" t="s">
        <v>30</v>
      </c>
      <c r="E68">
        <v>194.93778217821799</v>
      </c>
      <c r="F68">
        <v>98443.58</v>
      </c>
    </row>
    <row r="69" spans="1:6" x14ac:dyDescent="0.25">
      <c r="A69" t="s">
        <v>1362</v>
      </c>
      <c r="B69" t="s">
        <v>1363</v>
      </c>
      <c r="C69">
        <v>149</v>
      </c>
      <c r="D69" t="s">
        <v>30</v>
      </c>
      <c r="E69">
        <v>1217.44966442953</v>
      </c>
      <c r="F69">
        <v>181400</v>
      </c>
    </row>
    <row r="70" spans="1:6" x14ac:dyDescent="0.25">
      <c r="A70" t="s">
        <v>1364</v>
      </c>
      <c r="B70" t="s">
        <v>4182</v>
      </c>
      <c r="C70">
        <v>416</v>
      </c>
      <c r="D70" t="s">
        <v>30</v>
      </c>
      <c r="E70">
        <v>4.7980769230769198</v>
      </c>
      <c r="F70">
        <v>1996</v>
      </c>
    </row>
    <row r="71" spans="1:6" x14ac:dyDescent="0.25">
      <c r="A71" t="s">
        <v>1366</v>
      </c>
      <c r="B71" t="s">
        <v>1367</v>
      </c>
      <c r="C71">
        <v>72</v>
      </c>
      <c r="D71" t="s">
        <v>30</v>
      </c>
      <c r="E71">
        <v>81.599999999999994</v>
      </c>
      <c r="F71">
        <v>5875.2</v>
      </c>
    </row>
    <row r="72" spans="1:6" x14ac:dyDescent="0.25">
      <c r="A72" t="s">
        <v>1368</v>
      </c>
      <c r="B72" t="s">
        <v>4183</v>
      </c>
      <c r="C72">
        <v>60</v>
      </c>
      <c r="D72" t="s">
        <v>30</v>
      </c>
      <c r="E72">
        <v>442.32600000000002</v>
      </c>
      <c r="F72">
        <v>26539.56</v>
      </c>
    </row>
    <row r="73" spans="1:6" x14ac:dyDescent="0.25">
      <c r="A73" t="s">
        <v>1370</v>
      </c>
      <c r="B73" t="s">
        <v>4184</v>
      </c>
      <c r="C73">
        <v>526</v>
      </c>
      <c r="D73" t="s">
        <v>30</v>
      </c>
      <c r="E73">
        <v>3.6692015209125501</v>
      </c>
      <c r="F73">
        <v>1930</v>
      </c>
    </row>
    <row r="74" spans="1:6" x14ac:dyDescent="0.25">
      <c r="A74" t="s">
        <v>1372</v>
      </c>
      <c r="B74" t="s">
        <v>1373</v>
      </c>
      <c r="C74">
        <v>1</v>
      </c>
      <c r="D74" t="s">
        <v>30</v>
      </c>
      <c r="E74">
        <v>948</v>
      </c>
      <c r="F74">
        <v>948</v>
      </c>
    </row>
    <row r="75" spans="1:6" ht="30" x14ac:dyDescent="0.25">
      <c r="A75" t="s">
        <v>1374</v>
      </c>
      <c r="B75" s="1" t="s">
        <v>1375</v>
      </c>
      <c r="C75">
        <v>152</v>
      </c>
      <c r="D75" t="s">
        <v>30</v>
      </c>
      <c r="E75">
        <v>250</v>
      </c>
      <c r="F75">
        <v>38000</v>
      </c>
    </row>
    <row r="76" spans="1:6" x14ac:dyDescent="0.25">
      <c r="A76" t="s">
        <v>1376</v>
      </c>
      <c r="B76" t="s">
        <v>1377</v>
      </c>
      <c r="C76">
        <v>15</v>
      </c>
      <c r="D76" t="s">
        <v>30</v>
      </c>
      <c r="E76">
        <v>567.57000000000005</v>
      </c>
      <c r="F76">
        <v>8513.5499999999993</v>
      </c>
    </row>
    <row r="77" spans="1:6" x14ac:dyDescent="0.25">
      <c r="A77" t="s">
        <v>4185</v>
      </c>
      <c r="B77" t="s">
        <v>4186</v>
      </c>
      <c r="C77">
        <v>137</v>
      </c>
      <c r="D77" t="s">
        <v>30</v>
      </c>
      <c r="E77">
        <v>1</v>
      </c>
      <c r="F77">
        <v>137</v>
      </c>
    </row>
    <row r="78" spans="1:6" x14ac:dyDescent="0.25">
      <c r="A78" t="s">
        <v>1378</v>
      </c>
      <c r="B78" t="s">
        <v>1379</v>
      </c>
      <c r="C78">
        <v>43</v>
      </c>
      <c r="D78" t="s">
        <v>30</v>
      </c>
      <c r="E78">
        <v>145.256046511628</v>
      </c>
      <c r="F78">
        <v>6246.01</v>
      </c>
    </row>
    <row r="79" spans="1:6" x14ac:dyDescent="0.25">
      <c r="A79" t="s">
        <v>4187</v>
      </c>
      <c r="B79" t="s">
        <v>1379</v>
      </c>
      <c r="C79">
        <v>197</v>
      </c>
      <c r="D79" t="s">
        <v>30</v>
      </c>
      <c r="E79">
        <v>250</v>
      </c>
      <c r="F79">
        <v>49250</v>
      </c>
    </row>
    <row r="80" spans="1:6" x14ac:dyDescent="0.25">
      <c r="A80" t="s">
        <v>1380</v>
      </c>
      <c r="B80" t="s">
        <v>1381</v>
      </c>
      <c r="C80">
        <v>9453</v>
      </c>
      <c r="D80" t="s">
        <v>30</v>
      </c>
      <c r="E80">
        <v>2.0435311541309602</v>
      </c>
      <c r="F80">
        <v>19317.5</v>
      </c>
    </row>
    <row r="81" spans="1:6" x14ac:dyDescent="0.25">
      <c r="A81" t="s">
        <v>1382</v>
      </c>
      <c r="B81" t="s">
        <v>1381</v>
      </c>
      <c r="C81">
        <v>896</v>
      </c>
      <c r="D81" t="s">
        <v>30</v>
      </c>
      <c r="E81">
        <v>100</v>
      </c>
      <c r="F81">
        <v>89600</v>
      </c>
    </row>
    <row r="82" spans="1:6" x14ac:dyDescent="0.25">
      <c r="A82" t="s">
        <v>1383</v>
      </c>
      <c r="B82" t="s">
        <v>1381</v>
      </c>
      <c r="C82">
        <v>23</v>
      </c>
      <c r="D82" t="s">
        <v>30</v>
      </c>
      <c r="E82">
        <v>3.19</v>
      </c>
      <c r="F82">
        <v>73.37</v>
      </c>
    </row>
    <row r="83" spans="1:6" x14ac:dyDescent="0.25">
      <c r="A83" t="s">
        <v>1384</v>
      </c>
      <c r="B83" t="s">
        <v>1381</v>
      </c>
      <c r="C83">
        <v>341.5</v>
      </c>
      <c r="D83" t="s">
        <v>30</v>
      </c>
      <c r="E83">
        <v>560</v>
      </c>
      <c r="F83">
        <v>191240</v>
      </c>
    </row>
    <row r="84" spans="1:6" x14ac:dyDescent="0.25">
      <c r="A84" t="s">
        <v>1385</v>
      </c>
      <c r="B84" t="s">
        <v>1379</v>
      </c>
      <c r="C84">
        <v>136</v>
      </c>
      <c r="D84" t="s">
        <v>30</v>
      </c>
      <c r="E84">
        <v>416</v>
      </c>
      <c r="F84">
        <v>56576</v>
      </c>
    </row>
    <row r="85" spans="1:6" x14ac:dyDescent="0.25">
      <c r="A85" t="s">
        <v>1386</v>
      </c>
      <c r="B85" t="s">
        <v>1387</v>
      </c>
      <c r="C85">
        <v>210</v>
      </c>
      <c r="D85" t="s">
        <v>30</v>
      </c>
      <c r="E85">
        <v>14</v>
      </c>
      <c r="F85">
        <v>2940</v>
      </c>
    </row>
    <row r="86" spans="1:6" x14ac:dyDescent="0.25">
      <c r="A86" t="s">
        <v>1388</v>
      </c>
      <c r="B86" t="s">
        <v>1389</v>
      </c>
      <c r="C86">
        <v>700</v>
      </c>
      <c r="D86" t="s">
        <v>30</v>
      </c>
      <c r="E86">
        <v>0.6</v>
      </c>
      <c r="F86">
        <v>420</v>
      </c>
    </row>
    <row r="87" spans="1:6" x14ac:dyDescent="0.25">
      <c r="A87" t="s">
        <v>1392</v>
      </c>
      <c r="B87" t="s">
        <v>1393</v>
      </c>
      <c r="C87">
        <v>2</v>
      </c>
      <c r="D87" t="s">
        <v>30</v>
      </c>
      <c r="E87">
        <v>1991.84</v>
      </c>
      <c r="F87">
        <v>3983.68</v>
      </c>
    </row>
    <row r="88" spans="1:6" x14ac:dyDescent="0.25">
      <c r="A88" t="s">
        <v>4188</v>
      </c>
      <c r="B88" t="s">
        <v>1395</v>
      </c>
      <c r="C88">
        <v>231</v>
      </c>
      <c r="D88" t="s">
        <v>30</v>
      </c>
      <c r="E88">
        <v>1720</v>
      </c>
      <c r="F88">
        <v>397320</v>
      </c>
    </row>
    <row r="89" spans="1:6" x14ac:dyDescent="0.25">
      <c r="A89" t="s">
        <v>1394</v>
      </c>
      <c r="B89" t="s">
        <v>1395</v>
      </c>
      <c r="C89">
        <v>351</v>
      </c>
      <c r="D89" t="s">
        <v>30</v>
      </c>
      <c r="E89">
        <v>1471.4814814814799</v>
      </c>
      <c r="F89">
        <v>516490</v>
      </c>
    </row>
    <row r="90" spans="1:6" x14ac:dyDescent="0.25">
      <c r="A90" t="s">
        <v>4189</v>
      </c>
      <c r="B90" t="s">
        <v>4190</v>
      </c>
      <c r="C90">
        <v>48</v>
      </c>
      <c r="D90" t="s">
        <v>30</v>
      </c>
      <c r="E90">
        <v>81.599999999999994</v>
      </c>
      <c r="F90">
        <v>3916.8</v>
      </c>
    </row>
    <row r="91" spans="1:6" x14ac:dyDescent="0.25">
      <c r="A91" t="s">
        <v>1396</v>
      </c>
      <c r="B91" t="s">
        <v>1397</v>
      </c>
      <c r="C91">
        <v>285</v>
      </c>
      <c r="D91" t="s">
        <v>30</v>
      </c>
      <c r="E91">
        <v>10</v>
      </c>
      <c r="F91">
        <v>2850</v>
      </c>
    </row>
    <row r="92" spans="1:6" x14ac:dyDescent="0.25">
      <c r="A92" t="s">
        <v>1398</v>
      </c>
      <c r="B92" t="s">
        <v>1399</v>
      </c>
      <c r="C92">
        <v>53</v>
      </c>
      <c r="D92" t="s">
        <v>30</v>
      </c>
      <c r="E92">
        <v>8.3699999999999992</v>
      </c>
      <c r="F92">
        <v>443.61</v>
      </c>
    </row>
    <row r="93" spans="1:6" x14ac:dyDescent="0.25">
      <c r="A93" t="s">
        <v>4191</v>
      </c>
      <c r="B93" t="s">
        <v>1399</v>
      </c>
      <c r="C93">
        <v>5</v>
      </c>
      <c r="D93" t="s">
        <v>30</v>
      </c>
      <c r="E93">
        <v>8.3699999999999992</v>
      </c>
      <c r="F93">
        <v>41.85</v>
      </c>
    </row>
    <row r="94" spans="1:6" x14ac:dyDescent="0.25">
      <c r="A94" t="s">
        <v>1400</v>
      </c>
      <c r="B94" t="s">
        <v>1401</v>
      </c>
      <c r="C94">
        <v>30</v>
      </c>
      <c r="D94" t="s">
        <v>30</v>
      </c>
      <c r="E94">
        <v>52.7</v>
      </c>
      <c r="F94">
        <v>1581</v>
      </c>
    </row>
    <row r="95" spans="1:6" x14ac:dyDescent="0.25">
      <c r="A95" t="s">
        <v>1402</v>
      </c>
      <c r="B95" t="s">
        <v>1401</v>
      </c>
      <c r="C95">
        <v>39</v>
      </c>
      <c r="D95" t="s">
        <v>30</v>
      </c>
      <c r="E95">
        <v>1220</v>
      </c>
      <c r="F95">
        <v>47580</v>
      </c>
    </row>
    <row r="96" spans="1:6" x14ac:dyDescent="0.25">
      <c r="A96" t="s">
        <v>1403</v>
      </c>
      <c r="B96" t="s">
        <v>1401</v>
      </c>
      <c r="C96">
        <v>45</v>
      </c>
      <c r="D96" t="s">
        <v>30</v>
      </c>
      <c r="E96">
        <v>1</v>
      </c>
      <c r="F96">
        <v>45</v>
      </c>
    </row>
    <row r="97" spans="1:6" x14ac:dyDescent="0.25">
      <c r="A97" t="s">
        <v>1404</v>
      </c>
      <c r="B97" t="s">
        <v>1401</v>
      </c>
      <c r="C97">
        <v>3</v>
      </c>
      <c r="D97" t="s">
        <v>30</v>
      </c>
      <c r="E97">
        <v>1</v>
      </c>
      <c r="F97">
        <v>3</v>
      </c>
    </row>
    <row r="98" spans="1:6" x14ac:dyDescent="0.25">
      <c r="A98" t="s">
        <v>4192</v>
      </c>
      <c r="B98" t="s">
        <v>1401</v>
      </c>
      <c r="C98">
        <v>70</v>
      </c>
      <c r="D98" t="s">
        <v>30</v>
      </c>
      <c r="E98">
        <v>1</v>
      </c>
      <c r="F98">
        <v>70</v>
      </c>
    </row>
    <row r="99" spans="1:6" x14ac:dyDescent="0.25">
      <c r="A99" t="s">
        <v>1405</v>
      </c>
      <c r="B99" t="s">
        <v>1401</v>
      </c>
      <c r="C99">
        <v>10</v>
      </c>
      <c r="D99" t="s">
        <v>30</v>
      </c>
      <c r="E99">
        <v>1</v>
      </c>
      <c r="F99">
        <v>10</v>
      </c>
    </row>
    <row r="100" spans="1:6" x14ac:dyDescent="0.25">
      <c r="A100" t="s">
        <v>1408</v>
      </c>
      <c r="B100" t="s">
        <v>1409</v>
      </c>
      <c r="C100">
        <v>1</v>
      </c>
      <c r="D100" t="s">
        <v>30</v>
      </c>
      <c r="E100">
        <v>646</v>
      </c>
      <c r="F100">
        <v>646</v>
      </c>
    </row>
    <row r="101" spans="1:6" x14ac:dyDescent="0.25">
      <c r="A101" t="s">
        <v>1410</v>
      </c>
      <c r="B101" t="s">
        <v>1411</v>
      </c>
      <c r="C101">
        <v>450.2</v>
      </c>
      <c r="D101" t="s">
        <v>30</v>
      </c>
      <c r="E101">
        <v>40.447090182141302</v>
      </c>
      <c r="F101">
        <v>18209.28</v>
      </c>
    </row>
    <row r="102" spans="1:6" x14ac:dyDescent="0.25">
      <c r="A102" t="s">
        <v>1412</v>
      </c>
      <c r="B102" t="s">
        <v>1411</v>
      </c>
      <c r="C102">
        <v>30</v>
      </c>
      <c r="D102" t="s">
        <v>30</v>
      </c>
      <c r="E102">
        <v>109.5</v>
      </c>
      <c r="F102">
        <v>3285</v>
      </c>
    </row>
    <row r="103" spans="1:6" x14ac:dyDescent="0.25">
      <c r="A103" t="s">
        <v>1413</v>
      </c>
      <c r="B103" t="s">
        <v>1411</v>
      </c>
      <c r="C103">
        <v>171</v>
      </c>
      <c r="D103" t="s">
        <v>30</v>
      </c>
      <c r="E103">
        <v>136.70578947368401</v>
      </c>
      <c r="F103">
        <v>23376.69</v>
      </c>
    </row>
    <row r="104" spans="1:6" x14ac:dyDescent="0.25">
      <c r="A104" t="s">
        <v>1414</v>
      </c>
      <c r="B104" t="s">
        <v>1415</v>
      </c>
      <c r="C104">
        <v>3180</v>
      </c>
      <c r="D104" t="s">
        <v>30</v>
      </c>
      <c r="E104">
        <v>12.1566037735849</v>
      </c>
      <c r="F104">
        <v>38658</v>
      </c>
    </row>
    <row r="105" spans="1:6" x14ac:dyDescent="0.25">
      <c r="A105" t="s">
        <v>1416</v>
      </c>
      <c r="B105" t="s">
        <v>1417</v>
      </c>
      <c r="C105">
        <v>1486</v>
      </c>
      <c r="D105" t="s">
        <v>30</v>
      </c>
      <c r="E105">
        <v>15.3850807537012</v>
      </c>
      <c r="F105">
        <v>22862.23</v>
      </c>
    </row>
    <row r="106" spans="1:6" x14ac:dyDescent="0.25">
      <c r="A106" t="s">
        <v>1418</v>
      </c>
      <c r="B106" t="s">
        <v>1419</v>
      </c>
      <c r="C106">
        <v>1</v>
      </c>
      <c r="D106" t="s">
        <v>30</v>
      </c>
      <c r="E106">
        <v>1</v>
      </c>
      <c r="F106">
        <v>1</v>
      </c>
    </row>
    <row r="107" spans="1:6" x14ac:dyDescent="0.25">
      <c r="A107" t="s">
        <v>1422</v>
      </c>
      <c r="B107" t="s">
        <v>1423</v>
      </c>
      <c r="C107">
        <v>99</v>
      </c>
      <c r="D107" t="s">
        <v>30</v>
      </c>
      <c r="E107">
        <v>488.37777777777802</v>
      </c>
      <c r="F107">
        <v>48349.4</v>
      </c>
    </row>
    <row r="108" spans="1:6" x14ac:dyDescent="0.25">
      <c r="A108" t="s">
        <v>1424</v>
      </c>
      <c r="B108" t="s">
        <v>1425</v>
      </c>
      <c r="C108">
        <v>158</v>
      </c>
      <c r="D108" t="s">
        <v>30</v>
      </c>
      <c r="E108">
        <v>2232.4683544303798</v>
      </c>
      <c r="F108">
        <v>352730</v>
      </c>
    </row>
    <row r="109" spans="1:6" x14ac:dyDescent="0.25">
      <c r="A109" t="s">
        <v>1426</v>
      </c>
      <c r="B109" t="s">
        <v>1427</v>
      </c>
      <c r="C109">
        <v>272</v>
      </c>
      <c r="D109" t="s">
        <v>30</v>
      </c>
      <c r="E109">
        <v>1677.9632352941201</v>
      </c>
      <c r="F109">
        <v>456406</v>
      </c>
    </row>
    <row r="110" spans="1:6" x14ac:dyDescent="0.25">
      <c r="A110" t="s">
        <v>1428</v>
      </c>
      <c r="B110" t="s">
        <v>1429</v>
      </c>
      <c r="C110">
        <v>2</v>
      </c>
      <c r="D110" t="s">
        <v>30</v>
      </c>
      <c r="E110">
        <v>1184</v>
      </c>
      <c r="F110">
        <v>2368</v>
      </c>
    </row>
    <row r="111" spans="1:6" x14ac:dyDescent="0.25">
      <c r="A111" t="s">
        <v>1430</v>
      </c>
      <c r="B111" t="s">
        <v>1431</v>
      </c>
      <c r="C111">
        <v>59</v>
      </c>
      <c r="D111" t="s">
        <v>30</v>
      </c>
      <c r="E111">
        <v>850</v>
      </c>
      <c r="F111">
        <v>50150</v>
      </c>
    </row>
    <row r="112" spans="1:6" x14ac:dyDescent="0.25">
      <c r="A112" t="s">
        <v>1432</v>
      </c>
      <c r="B112" t="s">
        <v>1433</v>
      </c>
      <c r="C112">
        <v>60</v>
      </c>
      <c r="D112" t="s">
        <v>30</v>
      </c>
      <c r="E112">
        <v>8000</v>
      </c>
      <c r="F112">
        <v>480000</v>
      </c>
    </row>
    <row r="113" spans="1:6" x14ac:dyDescent="0.25">
      <c r="A113" t="s">
        <v>1434</v>
      </c>
      <c r="B113" t="s">
        <v>1435</v>
      </c>
      <c r="C113">
        <v>20</v>
      </c>
      <c r="D113" t="s">
        <v>30</v>
      </c>
      <c r="E113">
        <v>328</v>
      </c>
      <c r="F113">
        <v>6560</v>
      </c>
    </row>
    <row r="114" spans="1:6" x14ac:dyDescent="0.25">
      <c r="A114" t="s">
        <v>1436</v>
      </c>
      <c r="B114" t="s">
        <v>1437</v>
      </c>
      <c r="C114">
        <v>15</v>
      </c>
      <c r="D114" t="s">
        <v>30</v>
      </c>
      <c r="E114">
        <v>50</v>
      </c>
      <c r="F114">
        <v>750</v>
      </c>
    </row>
    <row r="115" spans="1:6" x14ac:dyDescent="0.25">
      <c r="A115" t="s">
        <v>1438</v>
      </c>
      <c r="B115" t="s">
        <v>1437</v>
      </c>
      <c r="C115">
        <v>265</v>
      </c>
      <c r="D115" t="s">
        <v>30</v>
      </c>
      <c r="E115">
        <v>676</v>
      </c>
      <c r="F115">
        <v>179140</v>
      </c>
    </row>
    <row r="116" spans="1:6" x14ac:dyDescent="0.25">
      <c r="A116" t="s">
        <v>1439</v>
      </c>
      <c r="B116" t="s">
        <v>1437</v>
      </c>
      <c r="C116">
        <v>1</v>
      </c>
      <c r="D116" t="s">
        <v>30</v>
      </c>
      <c r="E116">
        <v>1778.4</v>
      </c>
      <c r="F116">
        <v>1778.4</v>
      </c>
    </row>
    <row r="117" spans="1:6" x14ac:dyDescent="0.25">
      <c r="A117" t="s">
        <v>1440</v>
      </c>
      <c r="B117" t="s">
        <v>1437</v>
      </c>
      <c r="C117">
        <v>3</v>
      </c>
      <c r="D117" t="s">
        <v>30</v>
      </c>
      <c r="E117">
        <v>415</v>
      </c>
      <c r="F117">
        <v>1245</v>
      </c>
    </row>
    <row r="118" spans="1:6" x14ac:dyDescent="0.25">
      <c r="A118" t="s">
        <v>1441</v>
      </c>
      <c r="B118" t="s">
        <v>1442</v>
      </c>
      <c r="C118">
        <v>1</v>
      </c>
      <c r="D118" t="s">
        <v>30</v>
      </c>
      <c r="E118">
        <v>1</v>
      </c>
      <c r="F118">
        <v>1</v>
      </c>
    </row>
    <row r="119" spans="1:6" x14ac:dyDescent="0.25">
      <c r="A119" t="s">
        <v>1443</v>
      </c>
      <c r="B119" t="s">
        <v>1444</v>
      </c>
      <c r="C119">
        <v>3</v>
      </c>
      <c r="D119" t="s">
        <v>30</v>
      </c>
      <c r="E119">
        <v>547.5</v>
      </c>
      <c r="F119">
        <v>1642.5</v>
      </c>
    </row>
    <row r="120" spans="1:6" x14ac:dyDescent="0.25">
      <c r="A120" t="s">
        <v>1445</v>
      </c>
      <c r="B120" t="s">
        <v>1446</v>
      </c>
      <c r="C120">
        <v>65</v>
      </c>
      <c r="D120" t="s">
        <v>30</v>
      </c>
      <c r="E120">
        <v>250</v>
      </c>
      <c r="F120">
        <v>16250</v>
      </c>
    </row>
    <row r="121" spans="1:6" x14ac:dyDescent="0.25">
      <c r="A121" t="s">
        <v>1449</v>
      </c>
      <c r="B121" t="s">
        <v>1446</v>
      </c>
      <c r="C121">
        <v>330</v>
      </c>
      <c r="D121" t="s">
        <v>30</v>
      </c>
      <c r="E121">
        <v>1</v>
      </c>
      <c r="F121">
        <v>330</v>
      </c>
    </row>
    <row r="122" spans="1:6" x14ac:dyDescent="0.25">
      <c r="A122" t="s">
        <v>1450</v>
      </c>
      <c r="B122" t="s">
        <v>1451</v>
      </c>
      <c r="C122">
        <v>65</v>
      </c>
      <c r="D122" t="s">
        <v>30</v>
      </c>
      <c r="E122">
        <v>140</v>
      </c>
      <c r="F122">
        <v>9100</v>
      </c>
    </row>
    <row r="123" spans="1:6" x14ac:dyDescent="0.25">
      <c r="A123" t="s">
        <v>1452</v>
      </c>
      <c r="B123" t="s">
        <v>1453</v>
      </c>
      <c r="C123">
        <v>2</v>
      </c>
      <c r="D123" t="s">
        <v>30</v>
      </c>
      <c r="E123">
        <v>2705</v>
      </c>
      <c r="F123">
        <v>5410</v>
      </c>
    </row>
    <row r="124" spans="1:6" x14ac:dyDescent="0.25">
      <c r="A124" t="s">
        <v>1454</v>
      </c>
      <c r="B124" t="s">
        <v>1455</v>
      </c>
      <c r="C124">
        <v>198</v>
      </c>
      <c r="D124" t="s">
        <v>30</v>
      </c>
      <c r="E124">
        <v>300</v>
      </c>
      <c r="F124">
        <v>59400</v>
      </c>
    </row>
    <row r="125" spans="1:6" x14ac:dyDescent="0.25">
      <c r="A125" t="s">
        <v>1456</v>
      </c>
      <c r="B125" t="s">
        <v>1457</v>
      </c>
      <c r="C125">
        <v>198</v>
      </c>
      <c r="D125" t="s">
        <v>30</v>
      </c>
      <c r="E125">
        <v>3.76</v>
      </c>
      <c r="F125">
        <v>744.48</v>
      </c>
    </row>
    <row r="126" spans="1:6" x14ac:dyDescent="0.25">
      <c r="A126" t="s">
        <v>1458</v>
      </c>
      <c r="B126" t="s">
        <v>1459</v>
      </c>
      <c r="C126">
        <v>4</v>
      </c>
      <c r="D126" t="s">
        <v>30</v>
      </c>
      <c r="E126">
        <v>965</v>
      </c>
      <c r="F126">
        <v>3860</v>
      </c>
    </row>
    <row r="127" spans="1:6" x14ac:dyDescent="0.25">
      <c r="A127" t="s">
        <v>4193</v>
      </c>
      <c r="B127" t="s">
        <v>4194</v>
      </c>
      <c r="C127">
        <v>58</v>
      </c>
      <c r="D127" t="s">
        <v>30</v>
      </c>
      <c r="E127">
        <v>244</v>
      </c>
      <c r="F127">
        <v>14152</v>
      </c>
    </row>
    <row r="128" spans="1:6" x14ac:dyDescent="0.25">
      <c r="A128" t="s">
        <v>1460</v>
      </c>
      <c r="B128" t="s">
        <v>1461</v>
      </c>
      <c r="C128">
        <v>3721</v>
      </c>
      <c r="D128" t="s">
        <v>30</v>
      </c>
      <c r="E128">
        <v>54.961397473797398</v>
      </c>
      <c r="F128">
        <v>204511.35999999999</v>
      </c>
    </row>
    <row r="129" spans="1:6" x14ac:dyDescent="0.25">
      <c r="A129" t="s">
        <v>1462</v>
      </c>
      <c r="B129" t="s">
        <v>1461</v>
      </c>
      <c r="C129">
        <v>1695</v>
      </c>
      <c r="D129" t="s">
        <v>30</v>
      </c>
      <c r="E129">
        <v>120.21309734513299</v>
      </c>
      <c r="F129">
        <v>203761.2</v>
      </c>
    </row>
    <row r="130" spans="1:6" x14ac:dyDescent="0.25">
      <c r="A130" t="s">
        <v>1463</v>
      </c>
      <c r="B130" t="s">
        <v>1464</v>
      </c>
      <c r="C130">
        <v>161</v>
      </c>
      <c r="D130" t="s">
        <v>30</v>
      </c>
      <c r="E130">
        <v>346.062111801242</v>
      </c>
      <c r="F130">
        <v>55716</v>
      </c>
    </row>
    <row r="131" spans="1:6" x14ac:dyDescent="0.25">
      <c r="A131" t="s">
        <v>1465</v>
      </c>
      <c r="B131" t="s">
        <v>1466</v>
      </c>
      <c r="C131">
        <v>495</v>
      </c>
      <c r="D131" t="s">
        <v>30</v>
      </c>
      <c r="E131">
        <v>7.5</v>
      </c>
      <c r="F131">
        <v>3712.5</v>
      </c>
    </row>
    <row r="132" spans="1:6" x14ac:dyDescent="0.25">
      <c r="A132" t="s">
        <v>1467</v>
      </c>
      <c r="B132" t="s">
        <v>1466</v>
      </c>
      <c r="C132">
        <v>399</v>
      </c>
      <c r="D132" t="s">
        <v>30</v>
      </c>
      <c r="E132">
        <v>7.5</v>
      </c>
      <c r="F132">
        <v>2992.5</v>
      </c>
    </row>
    <row r="133" spans="1:6" x14ac:dyDescent="0.25">
      <c r="A133" t="s">
        <v>1468</v>
      </c>
      <c r="B133" t="s">
        <v>1469</v>
      </c>
      <c r="C133">
        <v>90</v>
      </c>
      <c r="D133" t="s">
        <v>30</v>
      </c>
      <c r="E133">
        <v>31.49</v>
      </c>
      <c r="F133">
        <v>2834.1</v>
      </c>
    </row>
    <row r="134" spans="1:6" x14ac:dyDescent="0.25">
      <c r="A134" t="s">
        <v>1470</v>
      </c>
      <c r="B134" t="s">
        <v>1471</v>
      </c>
      <c r="C134">
        <v>100</v>
      </c>
      <c r="D134" t="s">
        <v>30</v>
      </c>
      <c r="E134">
        <v>31.49</v>
      </c>
      <c r="F134">
        <v>3149</v>
      </c>
    </row>
    <row r="135" spans="1:6" x14ac:dyDescent="0.25">
      <c r="A135" t="s">
        <v>1472</v>
      </c>
      <c r="B135" t="s">
        <v>1473</v>
      </c>
      <c r="C135">
        <v>90</v>
      </c>
      <c r="D135" t="s">
        <v>30</v>
      </c>
      <c r="E135">
        <v>31.49</v>
      </c>
      <c r="F135">
        <v>2834.1</v>
      </c>
    </row>
    <row r="136" spans="1:6" x14ac:dyDescent="0.25">
      <c r="A136" t="s">
        <v>1474</v>
      </c>
      <c r="B136" t="s">
        <v>1475</v>
      </c>
      <c r="C136">
        <v>362</v>
      </c>
      <c r="D136" t="s">
        <v>30</v>
      </c>
      <c r="E136">
        <v>11.7237569060773</v>
      </c>
      <c r="F136">
        <v>4244</v>
      </c>
    </row>
    <row r="137" spans="1:6" x14ac:dyDescent="0.25">
      <c r="A137" t="s">
        <v>1476</v>
      </c>
      <c r="B137" t="s">
        <v>1477</v>
      </c>
      <c r="C137">
        <v>3</v>
      </c>
      <c r="D137" t="s">
        <v>30</v>
      </c>
      <c r="E137">
        <v>6680</v>
      </c>
      <c r="F137">
        <v>20040</v>
      </c>
    </row>
    <row r="138" spans="1:6" x14ac:dyDescent="0.25">
      <c r="A138" t="s">
        <v>4195</v>
      </c>
      <c r="B138" t="s">
        <v>4196</v>
      </c>
      <c r="C138">
        <v>1</v>
      </c>
      <c r="D138" t="s">
        <v>30</v>
      </c>
      <c r="E138">
        <v>20054</v>
      </c>
      <c r="F138">
        <v>20054</v>
      </c>
    </row>
    <row r="139" spans="1:6" x14ac:dyDescent="0.25">
      <c r="A139" t="s">
        <v>1478</v>
      </c>
      <c r="B139" t="s">
        <v>1479</v>
      </c>
      <c r="C139">
        <v>60</v>
      </c>
      <c r="D139" t="s">
        <v>30</v>
      </c>
      <c r="E139">
        <v>705</v>
      </c>
      <c r="F139">
        <v>42300</v>
      </c>
    </row>
    <row r="140" spans="1:6" x14ac:dyDescent="0.25">
      <c r="A140" t="s">
        <v>1480</v>
      </c>
      <c r="B140" t="s">
        <v>1479</v>
      </c>
      <c r="C140">
        <v>24</v>
      </c>
      <c r="D140" t="s">
        <v>30</v>
      </c>
      <c r="E140">
        <v>1</v>
      </c>
      <c r="F140">
        <v>24</v>
      </c>
    </row>
    <row r="141" spans="1:6" x14ac:dyDescent="0.25">
      <c r="A141" t="s">
        <v>4197</v>
      </c>
      <c r="B141" t="s">
        <v>4198</v>
      </c>
      <c r="C141">
        <v>89</v>
      </c>
      <c r="D141" t="s">
        <v>30</v>
      </c>
      <c r="E141">
        <v>1</v>
      </c>
      <c r="F141">
        <v>89</v>
      </c>
    </row>
    <row r="142" spans="1:6" x14ac:dyDescent="0.25">
      <c r="A142" t="s">
        <v>1481</v>
      </c>
      <c r="B142" t="s">
        <v>1482</v>
      </c>
      <c r="C142">
        <v>216</v>
      </c>
      <c r="D142" t="s">
        <v>30</v>
      </c>
      <c r="E142">
        <v>637.875</v>
      </c>
      <c r="F142">
        <v>137781</v>
      </c>
    </row>
    <row r="143" spans="1:6" x14ac:dyDescent="0.25">
      <c r="A143" t="s">
        <v>4199</v>
      </c>
      <c r="B143" t="s">
        <v>4200</v>
      </c>
      <c r="C143">
        <v>279</v>
      </c>
      <c r="D143" t="s">
        <v>30</v>
      </c>
      <c r="E143">
        <v>581</v>
      </c>
      <c r="F143">
        <v>162099</v>
      </c>
    </row>
    <row r="144" spans="1:6" x14ac:dyDescent="0.25">
      <c r="A144" t="s">
        <v>1483</v>
      </c>
      <c r="B144" t="s">
        <v>1484</v>
      </c>
      <c r="C144">
        <v>230</v>
      </c>
      <c r="D144" t="s">
        <v>30</v>
      </c>
      <c r="E144">
        <v>295.10652173913002</v>
      </c>
      <c r="F144">
        <v>67874.5</v>
      </c>
    </row>
    <row r="145" spans="1:6" x14ac:dyDescent="0.25">
      <c r="A145" t="s">
        <v>4201</v>
      </c>
      <c r="B145" t="s">
        <v>4202</v>
      </c>
      <c r="C145">
        <v>1</v>
      </c>
      <c r="D145" t="s">
        <v>30</v>
      </c>
      <c r="E145">
        <v>948</v>
      </c>
      <c r="F145">
        <v>948</v>
      </c>
    </row>
    <row r="146" spans="1:6" x14ac:dyDescent="0.25">
      <c r="A146" t="s">
        <v>1485</v>
      </c>
      <c r="B146" t="s">
        <v>1486</v>
      </c>
      <c r="C146">
        <v>1</v>
      </c>
      <c r="D146" t="s">
        <v>30</v>
      </c>
      <c r="E146">
        <v>1216.8</v>
      </c>
      <c r="F146">
        <v>1216.8</v>
      </c>
    </row>
    <row r="147" spans="1:6" x14ac:dyDescent="0.25">
      <c r="A147" t="s">
        <v>1487</v>
      </c>
      <c r="B147" t="s">
        <v>1488</v>
      </c>
      <c r="C147">
        <v>62</v>
      </c>
      <c r="D147" t="s">
        <v>30</v>
      </c>
      <c r="E147">
        <v>71.870967741935502</v>
      </c>
      <c r="F147">
        <v>4456</v>
      </c>
    </row>
    <row r="148" spans="1:6" x14ac:dyDescent="0.25">
      <c r="A148" t="s">
        <v>1489</v>
      </c>
      <c r="B148" t="s">
        <v>1490</v>
      </c>
      <c r="C148">
        <v>1200</v>
      </c>
      <c r="D148" t="s">
        <v>30</v>
      </c>
      <c r="E148">
        <v>1446.55675</v>
      </c>
      <c r="F148">
        <v>1735868.1</v>
      </c>
    </row>
    <row r="149" spans="1:6" x14ac:dyDescent="0.25">
      <c r="A149" t="s">
        <v>1491</v>
      </c>
      <c r="B149" t="s">
        <v>1492</v>
      </c>
      <c r="C149">
        <v>300</v>
      </c>
      <c r="D149" t="s">
        <v>30</v>
      </c>
      <c r="E149">
        <v>35.049999999999997</v>
      </c>
      <c r="F149">
        <v>10515</v>
      </c>
    </row>
    <row r="150" spans="1:6" x14ac:dyDescent="0.25">
      <c r="A150" t="s">
        <v>1493</v>
      </c>
      <c r="B150" t="s">
        <v>1494</v>
      </c>
      <c r="C150">
        <v>24</v>
      </c>
      <c r="D150" t="s">
        <v>30</v>
      </c>
      <c r="E150">
        <v>27.1</v>
      </c>
      <c r="F150">
        <v>650.4</v>
      </c>
    </row>
    <row r="151" spans="1:6" x14ac:dyDescent="0.25">
      <c r="A151" t="s">
        <v>1497</v>
      </c>
      <c r="B151" t="s">
        <v>1498</v>
      </c>
      <c r="C151">
        <v>1582</v>
      </c>
      <c r="D151" t="s">
        <v>30</v>
      </c>
      <c r="E151">
        <v>467.81409608091002</v>
      </c>
      <c r="F151">
        <v>740081.9</v>
      </c>
    </row>
    <row r="152" spans="1:6" x14ac:dyDescent="0.25">
      <c r="A152" t="s">
        <v>1499</v>
      </c>
      <c r="B152" t="s">
        <v>1500</v>
      </c>
      <c r="C152">
        <v>1812</v>
      </c>
      <c r="D152" t="s">
        <v>30</v>
      </c>
      <c r="E152">
        <v>743.52588300220702</v>
      </c>
      <c r="F152">
        <v>1347268.9</v>
      </c>
    </row>
    <row r="153" spans="1:6" x14ac:dyDescent="0.25">
      <c r="A153" t="s">
        <v>1501</v>
      </c>
      <c r="B153" t="s">
        <v>1502</v>
      </c>
      <c r="C153">
        <v>1493</v>
      </c>
      <c r="D153" t="s">
        <v>30</v>
      </c>
      <c r="E153">
        <v>805.72572002679203</v>
      </c>
      <c r="F153">
        <v>1202948.5</v>
      </c>
    </row>
    <row r="154" spans="1:6" x14ac:dyDescent="0.25">
      <c r="A154" t="s">
        <v>1503</v>
      </c>
      <c r="B154" t="s">
        <v>1504</v>
      </c>
      <c r="C154">
        <v>1</v>
      </c>
      <c r="D154" t="s">
        <v>30</v>
      </c>
      <c r="E154">
        <v>2697.5</v>
      </c>
      <c r="F154">
        <v>2697.5</v>
      </c>
    </row>
    <row r="155" spans="1:6" x14ac:dyDescent="0.25">
      <c r="A155" t="s">
        <v>1505</v>
      </c>
      <c r="B155" t="s">
        <v>1506</v>
      </c>
      <c r="C155">
        <v>59</v>
      </c>
      <c r="D155" t="s">
        <v>30</v>
      </c>
      <c r="E155">
        <v>5942.3177966101703</v>
      </c>
      <c r="F155">
        <v>350596.75</v>
      </c>
    </row>
    <row r="156" spans="1:6" x14ac:dyDescent="0.25">
      <c r="A156" t="s">
        <v>1507</v>
      </c>
      <c r="B156" t="s">
        <v>1508</v>
      </c>
      <c r="C156">
        <v>1</v>
      </c>
      <c r="D156" t="s">
        <v>30</v>
      </c>
      <c r="E156">
        <v>1800</v>
      </c>
      <c r="F156">
        <v>1800</v>
      </c>
    </row>
    <row r="157" spans="1:6" x14ac:dyDescent="0.25">
      <c r="A157" t="s">
        <v>1509</v>
      </c>
      <c r="B157" t="s">
        <v>1510</v>
      </c>
      <c r="C157">
        <v>20</v>
      </c>
      <c r="D157" t="s">
        <v>30</v>
      </c>
      <c r="E157">
        <v>3.0539999999999998</v>
      </c>
      <c r="F157">
        <v>61.08</v>
      </c>
    </row>
    <row r="158" spans="1:6" x14ac:dyDescent="0.25">
      <c r="A158" t="s">
        <v>4203</v>
      </c>
      <c r="B158" t="s">
        <v>4204</v>
      </c>
      <c r="C158">
        <v>70</v>
      </c>
      <c r="D158" t="s">
        <v>30</v>
      </c>
      <c r="E158">
        <v>1</v>
      </c>
      <c r="F158">
        <v>70</v>
      </c>
    </row>
    <row r="159" spans="1:6" x14ac:dyDescent="0.25">
      <c r="A159" t="s">
        <v>1511</v>
      </c>
      <c r="B159" t="s">
        <v>1512</v>
      </c>
      <c r="C159">
        <v>3</v>
      </c>
      <c r="D159" t="s">
        <v>30</v>
      </c>
      <c r="E159">
        <v>10.78</v>
      </c>
      <c r="F159">
        <v>32.340000000000003</v>
      </c>
    </row>
    <row r="160" spans="1:6" x14ac:dyDescent="0.25">
      <c r="A160" t="s">
        <v>1513</v>
      </c>
      <c r="B160" t="s">
        <v>1512</v>
      </c>
      <c r="C160">
        <v>30</v>
      </c>
      <c r="D160" t="s">
        <v>30</v>
      </c>
      <c r="E160">
        <v>1</v>
      </c>
      <c r="F160">
        <v>30</v>
      </c>
    </row>
    <row r="161" spans="1:6" x14ac:dyDescent="0.25">
      <c r="A161" t="s">
        <v>1514</v>
      </c>
      <c r="B161" t="s">
        <v>1512</v>
      </c>
      <c r="C161">
        <v>892</v>
      </c>
      <c r="D161" t="s">
        <v>30</v>
      </c>
      <c r="E161">
        <v>0.62206278026905804</v>
      </c>
      <c r="F161">
        <v>554.88</v>
      </c>
    </row>
    <row r="162" spans="1:6" x14ac:dyDescent="0.25">
      <c r="A162" t="s">
        <v>1515</v>
      </c>
      <c r="B162" t="s">
        <v>1516</v>
      </c>
      <c r="C162">
        <v>102</v>
      </c>
      <c r="D162" t="s">
        <v>30</v>
      </c>
      <c r="E162">
        <v>71.374019607843096</v>
      </c>
      <c r="F162">
        <v>7280.15</v>
      </c>
    </row>
    <row r="163" spans="1:6" x14ac:dyDescent="0.25">
      <c r="A163" t="s">
        <v>1517</v>
      </c>
      <c r="B163" t="s">
        <v>1516</v>
      </c>
      <c r="C163">
        <v>170</v>
      </c>
      <c r="D163" t="s">
        <v>30</v>
      </c>
      <c r="E163">
        <v>150.39411764705901</v>
      </c>
      <c r="F163">
        <v>25567</v>
      </c>
    </row>
    <row r="164" spans="1:6" x14ac:dyDescent="0.25">
      <c r="A164" t="s">
        <v>1518</v>
      </c>
      <c r="B164" t="s">
        <v>1516</v>
      </c>
      <c r="C164">
        <v>45570</v>
      </c>
      <c r="D164" t="s">
        <v>30</v>
      </c>
      <c r="E164">
        <v>4.5530915075707696</v>
      </c>
      <c r="F164">
        <v>207484.38</v>
      </c>
    </row>
    <row r="165" spans="1:6" x14ac:dyDescent="0.25">
      <c r="A165" t="s">
        <v>1519</v>
      </c>
      <c r="B165" t="s">
        <v>1520</v>
      </c>
      <c r="C165">
        <v>14</v>
      </c>
      <c r="D165" t="s">
        <v>30</v>
      </c>
      <c r="E165">
        <v>250.7</v>
      </c>
      <c r="F165">
        <v>3509.8</v>
      </c>
    </row>
    <row r="166" spans="1:6" x14ac:dyDescent="0.25">
      <c r="A166" t="s">
        <v>1524</v>
      </c>
      <c r="B166" t="s">
        <v>1525</v>
      </c>
      <c r="C166">
        <v>2</v>
      </c>
      <c r="D166" t="s">
        <v>30</v>
      </c>
      <c r="E166">
        <v>300</v>
      </c>
      <c r="F166">
        <v>600</v>
      </c>
    </row>
    <row r="167" spans="1:6" x14ac:dyDescent="0.25">
      <c r="A167" t="s">
        <v>1528</v>
      </c>
      <c r="B167" t="s">
        <v>1529</v>
      </c>
      <c r="C167">
        <v>60</v>
      </c>
      <c r="D167" t="s">
        <v>30</v>
      </c>
      <c r="E167">
        <v>3.278</v>
      </c>
      <c r="F167">
        <v>196.68</v>
      </c>
    </row>
    <row r="168" spans="1:6" x14ac:dyDescent="0.25">
      <c r="A168" t="s">
        <v>1530</v>
      </c>
      <c r="B168" t="s">
        <v>1531</v>
      </c>
      <c r="C168">
        <v>49</v>
      </c>
      <c r="D168" t="s">
        <v>30</v>
      </c>
      <c r="E168">
        <v>64</v>
      </c>
      <c r="F168">
        <v>3136</v>
      </c>
    </row>
    <row r="169" spans="1:6" x14ac:dyDescent="0.25">
      <c r="A169" t="s">
        <v>1532</v>
      </c>
      <c r="B169" t="s">
        <v>1531</v>
      </c>
      <c r="C169">
        <v>176</v>
      </c>
      <c r="D169" t="s">
        <v>30</v>
      </c>
      <c r="E169">
        <v>445.74431818181802</v>
      </c>
      <c r="F169">
        <v>78451</v>
      </c>
    </row>
    <row r="170" spans="1:6" x14ac:dyDescent="0.25">
      <c r="A170" t="s">
        <v>4205</v>
      </c>
      <c r="B170" t="s">
        <v>1531</v>
      </c>
      <c r="C170">
        <v>108</v>
      </c>
      <c r="D170" t="s">
        <v>30</v>
      </c>
      <c r="E170">
        <v>1</v>
      </c>
      <c r="F170">
        <v>108</v>
      </c>
    </row>
    <row r="171" spans="1:6" x14ac:dyDescent="0.25">
      <c r="A171" t="s">
        <v>1533</v>
      </c>
      <c r="B171" t="s">
        <v>1534</v>
      </c>
      <c r="C171">
        <v>4</v>
      </c>
      <c r="D171" t="s">
        <v>30</v>
      </c>
      <c r="E171">
        <v>7476.36</v>
      </c>
      <c r="F171">
        <v>29905.439999999999</v>
      </c>
    </row>
    <row r="172" spans="1:6" x14ac:dyDescent="0.25">
      <c r="A172" t="s">
        <v>1535</v>
      </c>
      <c r="B172" t="s">
        <v>1536</v>
      </c>
      <c r="C172">
        <v>29</v>
      </c>
      <c r="D172" t="s">
        <v>30</v>
      </c>
      <c r="E172">
        <v>195.88</v>
      </c>
      <c r="F172">
        <v>5680.52</v>
      </c>
    </row>
    <row r="173" spans="1:6" x14ac:dyDescent="0.25">
      <c r="A173" t="s">
        <v>1537</v>
      </c>
      <c r="B173" t="s">
        <v>1538</v>
      </c>
      <c r="C173">
        <v>336</v>
      </c>
      <c r="D173" t="s">
        <v>30</v>
      </c>
      <c r="E173">
        <v>2254</v>
      </c>
      <c r="F173">
        <v>757344</v>
      </c>
    </row>
    <row r="174" spans="1:6" x14ac:dyDescent="0.25">
      <c r="A174" t="s">
        <v>4206</v>
      </c>
      <c r="B174" t="s">
        <v>1538</v>
      </c>
      <c r="C174">
        <v>115</v>
      </c>
      <c r="D174" t="s">
        <v>30</v>
      </c>
      <c r="E174">
        <v>905</v>
      </c>
      <c r="F174">
        <v>104075</v>
      </c>
    </row>
    <row r="175" spans="1:6" x14ac:dyDescent="0.25">
      <c r="A175" t="s">
        <v>1539</v>
      </c>
      <c r="B175" t="s">
        <v>1540</v>
      </c>
      <c r="C175">
        <v>10</v>
      </c>
      <c r="D175" t="s">
        <v>30</v>
      </c>
      <c r="E175">
        <v>16.55</v>
      </c>
      <c r="F175">
        <v>165.5</v>
      </c>
    </row>
    <row r="176" spans="1:6" x14ac:dyDescent="0.25">
      <c r="A176" t="s">
        <v>1541</v>
      </c>
      <c r="B176" t="s">
        <v>1542</v>
      </c>
      <c r="C176">
        <v>5</v>
      </c>
      <c r="D176" t="s">
        <v>30</v>
      </c>
      <c r="E176">
        <v>1</v>
      </c>
      <c r="F176">
        <v>5</v>
      </c>
    </row>
    <row r="177" spans="1:6" x14ac:dyDescent="0.25">
      <c r="A177" t="s">
        <v>1543</v>
      </c>
      <c r="B177" t="s">
        <v>1544</v>
      </c>
      <c r="C177">
        <v>793</v>
      </c>
      <c r="D177" t="s">
        <v>30</v>
      </c>
      <c r="E177">
        <v>1407.38058007566</v>
      </c>
      <c r="F177">
        <v>1116052.8</v>
      </c>
    </row>
    <row r="178" spans="1:6" x14ac:dyDescent="0.25">
      <c r="A178" t="s">
        <v>1545</v>
      </c>
      <c r="B178" t="s">
        <v>1544</v>
      </c>
      <c r="C178">
        <v>283</v>
      </c>
      <c r="D178" t="s">
        <v>30</v>
      </c>
      <c r="E178">
        <v>2698.4098939929299</v>
      </c>
      <c r="F178">
        <v>763650</v>
      </c>
    </row>
    <row r="179" spans="1:6" x14ac:dyDescent="0.25">
      <c r="A179" t="s">
        <v>1546</v>
      </c>
      <c r="B179" t="s">
        <v>1544</v>
      </c>
      <c r="C179">
        <v>277</v>
      </c>
      <c r="D179" t="s">
        <v>30</v>
      </c>
      <c r="E179">
        <v>827.70036101082997</v>
      </c>
      <c r="F179">
        <v>229273</v>
      </c>
    </row>
    <row r="180" spans="1:6" x14ac:dyDescent="0.25">
      <c r="A180" t="s">
        <v>1547</v>
      </c>
      <c r="B180" t="s">
        <v>1544</v>
      </c>
      <c r="C180">
        <v>251</v>
      </c>
      <c r="D180" t="s">
        <v>30</v>
      </c>
      <c r="E180">
        <v>3481.6131474103599</v>
      </c>
      <c r="F180">
        <v>873884.9</v>
      </c>
    </row>
    <row r="181" spans="1:6" x14ac:dyDescent="0.25">
      <c r="A181" t="s">
        <v>1548</v>
      </c>
      <c r="B181" t="s">
        <v>1549</v>
      </c>
      <c r="C181">
        <v>213</v>
      </c>
      <c r="D181" t="s">
        <v>30</v>
      </c>
      <c r="E181">
        <v>462.20657276995303</v>
      </c>
      <c r="F181">
        <v>98450</v>
      </c>
    </row>
    <row r="182" spans="1:6" x14ac:dyDescent="0.25">
      <c r="A182" t="s">
        <v>1550</v>
      </c>
      <c r="B182" t="s">
        <v>1549</v>
      </c>
      <c r="C182">
        <v>892</v>
      </c>
      <c r="D182" t="s">
        <v>30</v>
      </c>
      <c r="E182">
        <v>1</v>
      </c>
      <c r="F182">
        <v>892</v>
      </c>
    </row>
    <row r="183" spans="1:6" x14ac:dyDescent="0.25">
      <c r="A183" t="s">
        <v>1551</v>
      </c>
      <c r="B183" t="s">
        <v>1552</v>
      </c>
      <c r="C183">
        <v>1</v>
      </c>
      <c r="D183" t="s">
        <v>30</v>
      </c>
      <c r="E183">
        <v>1638</v>
      </c>
      <c r="F183">
        <v>1638</v>
      </c>
    </row>
    <row r="184" spans="1:6" x14ac:dyDescent="0.25">
      <c r="A184" t="s">
        <v>1553</v>
      </c>
      <c r="B184" t="s">
        <v>1554</v>
      </c>
      <c r="C184">
        <v>1</v>
      </c>
      <c r="D184" t="s">
        <v>30</v>
      </c>
      <c r="E184">
        <v>313.5</v>
      </c>
      <c r="F184">
        <v>313.5</v>
      </c>
    </row>
    <row r="185" spans="1:6" x14ac:dyDescent="0.25">
      <c r="A185" t="s">
        <v>1557</v>
      </c>
      <c r="B185" t="s">
        <v>1558</v>
      </c>
      <c r="C185">
        <v>6</v>
      </c>
      <c r="D185" t="s">
        <v>30</v>
      </c>
      <c r="E185">
        <v>2298.83</v>
      </c>
      <c r="F185">
        <v>13792.98</v>
      </c>
    </row>
    <row r="186" spans="1:6" x14ac:dyDescent="0.25">
      <c r="A186" t="s">
        <v>1559</v>
      </c>
      <c r="B186" t="s">
        <v>1560</v>
      </c>
      <c r="C186">
        <v>7</v>
      </c>
      <c r="D186" t="s">
        <v>30</v>
      </c>
      <c r="E186">
        <v>32</v>
      </c>
      <c r="F186">
        <v>224</v>
      </c>
    </row>
    <row r="187" spans="1:6" x14ac:dyDescent="0.25">
      <c r="A187" t="s">
        <v>1561</v>
      </c>
      <c r="B187" t="s">
        <v>1562</v>
      </c>
      <c r="C187">
        <v>43</v>
      </c>
      <c r="D187" t="s">
        <v>30</v>
      </c>
      <c r="E187">
        <v>340</v>
      </c>
      <c r="F187">
        <v>14620</v>
      </c>
    </row>
    <row r="188" spans="1:6" x14ac:dyDescent="0.25">
      <c r="A188" t="s">
        <v>1189</v>
      </c>
      <c r="B188" t="s">
        <v>1190</v>
      </c>
      <c r="C188">
        <v>9</v>
      </c>
      <c r="D188" t="s">
        <v>30</v>
      </c>
      <c r="E188">
        <v>1</v>
      </c>
      <c r="F188">
        <v>9</v>
      </c>
    </row>
    <row r="189" spans="1:6" x14ac:dyDescent="0.25">
      <c r="A189" t="s">
        <v>1563</v>
      </c>
      <c r="B189" t="s">
        <v>1564</v>
      </c>
      <c r="C189">
        <v>179</v>
      </c>
      <c r="D189" t="s">
        <v>30</v>
      </c>
      <c r="E189">
        <v>1</v>
      </c>
      <c r="F189">
        <v>179</v>
      </c>
    </row>
    <row r="190" spans="1:6" x14ac:dyDescent="0.25">
      <c r="A190" t="s">
        <v>1565</v>
      </c>
      <c r="B190" t="s">
        <v>1564</v>
      </c>
      <c r="C190">
        <v>3</v>
      </c>
      <c r="D190" t="s">
        <v>30</v>
      </c>
      <c r="E190">
        <v>1454</v>
      </c>
      <c r="F190">
        <v>4362</v>
      </c>
    </row>
    <row r="191" spans="1:6" x14ac:dyDescent="0.25">
      <c r="A191" t="s">
        <v>1566</v>
      </c>
      <c r="B191" t="s">
        <v>1567</v>
      </c>
      <c r="C191">
        <v>6421</v>
      </c>
      <c r="D191" t="s">
        <v>30</v>
      </c>
      <c r="E191">
        <v>570</v>
      </c>
      <c r="F191">
        <v>3659970</v>
      </c>
    </row>
    <row r="192" spans="1:6" x14ac:dyDescent="0.25">
      <c r="A192" t="s">
        <v>1568</v>
      </c>
      <c r="B192" t="s">
        <v>1569</v>
      </c>
      <c r="C192">
        <v>285</v>
      </c>
      <c r="D192" t="s">
        <v>30</v>
      </c>
      <c r="E192">
        <v>1</v>
      </c>
      <c r="F192">
        <v>285</v>
      </c>
    </row>
    <row r="193" spans="1:6" x14ac:dyDescent="0.25">
      <c r="A193" t="s">
        <v>1570</v>
      </c>
      <c r="B193" t="s">
        <v>1571</v>
      </c>
      <c r="C193">
        <v>314</v>
      </c>
      <c r="D193" t="s">
        <v>30</v>
      </c>
      <c r="E193">
        <v>646.16980891719697</v>
      </c>
      <c r="F193">
        <v>202897.32</v>
      </c>
    </row>
    <row r="194" spans="1:6" x14ac:dyDescent="0.25">
      <c r="A194" t="s">
        <v>1572</v>
      </c>
      <c r="B194" t="s">
        <v>1573</v>
      </c>
      <c r="C194">
        <v>557</v>
      </c>
      <c r="D194" t="s">
        <v>30</v>
      </c>
      <c r="E194">
        <v>422.97001795332102</v>
      </c>
      <c r="F194">
        <v>235594.3</v>
      </c>
    </row>
    <row r="195" spans="1:6" x14ac:dyDescent="0.25">
      <c r="A195" t="s">
        <v>1574</v>
      </c>
      <c r="B195" t="s">
        <v>1575</v>
      </c>
      <c r="C195">
        <v>301</v>
      </c>
      <c r="D195" t="s">
        <v>30</v>
      </c>
      <c r="E195">
        <v>70</v>
      </c>
      <c r="F195">
        <v>21070</v>
      </c>
    </row>
    <row r="196" spans="1:6" x14ac:dyDescent="0.25">
      <c r="A196" t="s">
        <v>1576</v>
      </c>
      <c r="B196" t="s">
        <v>1577</v>
      </c>
      <c r="C196">
        <v>9</v>
      </c>
      <c r="D196" t="s">
        <v>30</v>
      </c>
      <c r="E196">
        <v>185</v>
      </c>
      <c r="F196">
        <v>1665</v>
      </c>
    </row>
    <row r="197" spans="1:6" x14ac:dyDescent="0.25">
      <c r="A197" t="s">
        <v>1580</v>
      </c>
      <c r="B197" t="s">
        <v>1581</v>
      </c>
      <c r="C197">
        <v>1561</v>
      </c>
      <c r="D197" t="s">
        <v>30</v>
      </c>
      <c r="E197">
        <v>8</v>
      </c>
      <c r="F197">
        <v>12488</v>
      </c>
    </row>
    <row r="198" spans="1:6" x14ac:dyDescent="0.25">
      <c r="A198" t="s">
        <v>4207</v>
      </c>
      <c r="B198" t="s">
        <v>4208</v>
      </c>
      <c r="C198">
        <v>195</v>
      </c>
      <c r="D198" t="s">
        <v>30</v>
      </c>
      <c r="E198">
        <v>100.8</v>
      </c>
      <c r="F198">
        <v>19656</v>
      </c>
    </row>
    <row r="199" spans="1:6" x14ac:dyDescent="0.25">
      <c r="A199" t="s">
        <v>1586</v>
      </c>
      <c r="B199" t="s">
        <v>1587</v>
      </c>
      <c r="C199">
        <v>1</v>
      </c>
      <c r="D199" t="s">
        <v>30</v>
      </c>
      <c r="E199">
        <v>5300</v>
      </c>
      <c r="F199">
        <v>5300</v>
      </c>
    </row>
    <row r="200" spans="1:6" x14ac:dyDescent="0.25">
      <c r="A200" t="s">
        <v>1588</v>
      </c>
      <c r="B200" t="s">
        <v>1589</v>
      </c>
      <c r="C200">
        <v>1042</v>
      </c>
      <c r="D200" t="s">
        <v>30</v>
      </c>
      <c r="E200">
        <v>2.5216602687140099</v>
      </c>
      <c r="F200">
        <v>2627.57</v>
      </c>
    </row>
    <row r="201" spans="1:6" x14ac:dyDescent="0.25">
      <c r="A201" t="s">
        <v>1590</v>
      </c>
      <c r="B201" t="s">
        <v>1589</v>
      </c>
      <c r="C201">
        <v>9</v>
      </c>
      <c r="D201" t="s">
        <v>30</v>
      </c>
      <c r="E201">
        <v>59.3333333333333</v>
      </c>
      <c r="F201">
        <v>534</v>
      </c>
    </row>
    <row r="202" spans="1:6" x14ac:dyDescent="0.25">
      <c r="A202" t="s">
        <v>1591</v>
      </c>
      <c r="B202" t="s">
        <v>1592</v>
      </c>
      <c r="C202">
        <v>38</v>
      </c>
      <c r="D202" t="s">
        <v>30</v>
      </c>
      <c r="E202">
        <v>2664</v>
      </c>
      <c r="F202">
        <v>101232</v>
      </c>
    </row>
    <row r="203" spans="1:6" x14ac:dyDescent="0.25">
      <c r="A203" t="s">
        <v>1593</v>
      </c>
      <c r="B203" t="s">
        <v>1592</v>
      </c>
      <c r="C203">
        <v>4</v>
      </c>
      <c r="D203" t="s">
        <v>30</v>
      </c>
      <c r="E203">
        <v>3273.4</v>
      </c>
      <c r="F203">
        <v>13093.6</v>
      </c>
    </row>
    <row r="204" spans="1:6" x14ac:dyDescent="0.25">
      <c r="A204" t="s">
        <v>1594</v>
      </c>
      <c r="B204" t="s">
        <v>1595</v>
      </c>
      <c r="C204">
        <v>5</v>
      </c>
      <c r="D204" t="s">
        <v>30</v>
      </c>
      <c r="E204">
        <v>1597.6</v>
      </c>
      <c r="F204">
        <v>7988</v>
      </c>
    </row>
    <row r="205" spans="1:6" x14ac:dyDescent="0.25">
      <c r="A205" t="s">
        <v>1596</v>
      </c>
      <c r="B205" t="s">
        <v>1597</v>
      </c>
      <c r="C205">
        <v>4</v>
      </c>
      <c r="D205" t="s">
        <v>30</v>
      </c>
      <c r="E205">
        <v>290.39999999999998</v>
      </c>
      <c r="F205">
        <v>1161.5999999999999</v>
      </c>
    </row>
    <row r="206" spans="1:6" x14ac:dyDescent="0.25">
      <c r="A206" t="s">
        <v>1598</v>
      </c>
      <c r="B206" t="s">
        <v>1599</v>
      </c>
      <c r="C206">
        <v>4101.2</v>
      </c>
      <c r="D206" t="s">
        <v>30</v>
      </c>
      <c r="E206">
        <v>8.3575831463961805</v>
      </c>
      <c r="F206">
        <v>34276.120000000003</v>
      </c>
    </row>
    <row r="207" spans="1:6" x14ac:dyDescent="0.25">
      <c r="A207" t="s">
        <v>1600</v>
      </c>
      <c r="B207" t="s">
        <v>1601</v>
      </c>
      <c r="C207">
        <v>3</v>
      </c>
      <c r="D207" t="s">
        <v>30</v>
      </c>
      <c r="E207">
        <v>40</v>
      </c>
      <c r="F207">
        <v>120</v>
      </c>
    </row>
    <row r="208" spans="1:6" x14ac:dyDescent="0.25">
      <c r="A208" t="s">
        <v>1602</v>
      </c>
      <c r="B208" t="s">
        <v>1603</v>
      </c>
      <c r="C208">
        <v>2</v>
      </c>
      <c r="D208" t="s">
        <v>30</v>
      </c>
      <c r="E208">
        <v>95</v>
      </c>
      <c r="F208">
        <v>190</v>
      </c>
    </row>
    <row r="209" spans="1:6" x14ac:dyDescent="0.25">
      <c r="A209" t="s">
        <v>1606</v>
      </c>
      <c r="B209" t="s">
        <v>1607</v>
      </c>
      <c r="C209">
        <v>45</v>
      </c>
      <c r="D209" t="s">
        <v>30</v>
      </c>
      <c r="E209">
        <v>1200.06</v>
      </c>
      <c r="F209">
        <v>54002.7</v>
      </c>
    </row>
    <row r="210" spans="1:6" x14ac:dyDescent="0.25">
      <c r="A210" t="s">
        <v>1608</v>
      </c>
      <c r="B210" t="s">
        <v>1609</v>
      </c>
      <c r="C210">
        <v>62</v>
      </c>
      <c r="D210" t="s">
        <v>30</v>
      </c>
      <c r="E210">
        <v>320.02</v>
      </c>
      <c r="F210">
        <v>19841.240000000002</v>
      </c>
    </row>
    <row r="211" spans="1:6" x14ac:dyDescent="0.25">
      <c r="A211" t="s">
        <v>1610</v>
      </c>
      <c r="B211" t="s">
        <v>1611</v>
      </c>
      <c r="C211">
        <v>5</v>
      </c>
      <c r="D211" t="s">
        <v>30</v>
      </c>
      <c r="E211">
        <v>1</v>
      </c>
      <c r="F211">
        <v>5</v>
      </c>
    </row>
    <row r="212" spans="1:6" x14ac:dyDescent="0.25">
      <c r="A212" t="s">
        <v>1612</v>
      </c>
      <c r="B212" t="s">
        <v>1613</v>
      </c>
      <c r="C212">
        <v>80</v>
      </c>
      <c r="D212" t="s">
        <v>30</v>
      </c>
      <c r="E212">
        <v>103.7</v>
      </c>
      <c r="F212">
        <v>8296</v>
      </c>
    </row>
    <row r="213" spans="1:6" x14ac:dyDescent="0.25">
      <c r="A213" t="s">
        <v>1614</v>
      </c>
      <c r="B213" t="s">
        <v>1613</v>
      </c>
      <c r="C213">
        <v>160</v>
      </c>
      <c r="D213" t="s">
        <v>30</v>
      </c>
      <c r="E213">
        <v>85.99</v>
      </c>
      <c r="F213">
        <v>13758.4</v>
      </c>
    </row>
    <row r="214" spans="1:6" x14ac:dyDescent="0.25">
      <c r="A214" t="s">
        <v>1615</v>
      </c>
      <c r="B214" t="s">
        <v>1613</v>
      </c>
      <c r="C214">
        <v>1</v>
      </c>
      <c r="D214" t="s">
        <v>30</v>
      </c>
      <c r="E214">
        <v>990.02</v>
      </c>
      <c r="F214">
        <v>990.02</v>
      </c>
    </row>
    <row r="215" spans="1:6" x14ac:dyDescent="0.25">
      <c r="A215" t="s">
        <v>1616</v>
      </c>
      <c r="B215" t="s">
        <v>1617</v>
      </c>
      <c r="C215">
        <v>6</v>
      </c>
      <c r="D215" t="s">
        <v>30</v>
      </c>
      <c r="E215">
        <v>1</v>
      </c>
      <c r="F215">
        <v>6</v>
      </c>
    </row>
    <row r="216" spans="1:6" x14ac:dyDescent="0.25">
      <c r="A216" t="s">
        <v>1618</v>
      </c>
      <c r="B216" t="s">
        <v>1619</v>
      </c>
      <c r="C216">
        <v>36</v>
      </c>
      <c r="D216" t="s">
        <v>30</v>
      </c>
      <c r="E216">
        <v>580.305555555556</v>
      </c>
      <c r="F216">
        <v>20891</v>
      </c>
    </row>
    <row r="217" spans="1:6" x14ac:dyDescent="0.25">
      <c r="A217" t="s">
        <v>1620</v>
      </c>
      <c r="B217" t="s">
        <v>1621</v>
      </c>
      <c r="C217">
        <v>811</v>
      </c>
      <c r="D217" t="s">
        <v>30</v>
      </c>
      <c r="E217">
        <v>820.40657213316899</v>
      </c>
      <c r="F217">
        <v>665349.73</v>
      </c>
    </row>
    <row r="218" spans="1:6" x14ac:dyDescent="0.25">
      <c r="A218" t="s">
        <v>1622</v>
      </c>
      <c r="B218" t="s">
        <v>1621</v>
      </c>
      <c r="C218">
        <v>105</v>
      </c>
      <c r="D218" t="s">
        <v>30</v>
      </c>
      <c r="E218">
        <v>1585</v>
      </c>
      <c r="F218">
        <v>166425</v>
      </c>
    </row>
    <row r="219" spans="1:6" x14ac:dyDescent="0.25">
      <c r="A219" t="s">
        <v>1623</v>
      </c>
      <c r="B219" t="s">
        <v>615</v>
      </c>
      <c r="C219">
        <v>7</v>
      </c>
      <c r="D219" t="s">
        <v>30</v>
      </c>
      <c r="E219">
        <v>1</v>
      </c>
      <c r="F219">
        <v>7</v>
      </c>
    </row>
    <row r="220" spans="1:6" x14ac:dyDescent="0.25">
      <c r="A220" t="s">
        <v>4209</v>
      </c>
      <c r="B220" t="s">
        <v>4210</v>
      </c>
      <c r="C220">
        <v>2</v>
      </c>
      <c r="D220" t="s">
        <v>30</v>
      </c>
      <c r="E220">
        <v>64</v>
      </c>
      <c r="F220">
        <v>128</v>
      </c>
    </row>
    <row r="221" spans="1:6" x14ac:dyDescent="0.25">
      <c r="A221" t="s">
        <v>4211</v>
      </c>
      <c r="B221" t="s">
        <v>4212</v>
      </c>
      <c r="C221">
        <v>1</v>
      </c>
      <c r="D221" t="s">
        <v>30</v>
      </c>
      <c r="E221">
        <v>25.2</v>
      </c>
      <c r="F221">
        <v>25.2</v>
      </c>
    </row>
    <row r="222" spans="1:6" x14ac:dyDescent="0.25">
      <c r="A222" t="s">
        <v>1624</v>
      </c>
      <c r="B222" t="s">
        <v>1625</v>
      </c>
      <c r="C222">
        <v>9</v>
      </c>
      <c r="D222" t="s">
        <v>30</v>
      </c>
      <c r="E222">
        <v>1</v>
      </c>
      <c r="F222">
        <v>9</v>
      </c>
    </row>
    <row r="223" spans="1:6" x14ac:dyDescent="0.25">
      <c r="A223" t="s">
        <v>1626</v>
      </c>
      <c r="B223" t="s">
        <v>1627</v>
      </c>
      <c r="C223">
        <v>1</v>
      </c>
      <c r="D223" t="s">
        <v>30</v>
      </c>
      <c r="E223">
        <v>2867.04</v>
      </c>
      <c r="F223">
        <v>2867.04</v>
      </c>
    </row>
    <row r="224" spans="1:6" x14ac:dyDescent="0.25">
      <c r="A224" t="s">
        <v>1628</v>
      </c>
      <c r="B224" t="s">
        <v>1629</v>
      </c>
      <c r="C224">
        <v>11</v>
      </c>
      <c r="D224" t="s">
        <v>30</v>
      </c>
      <c r="E224">
        <v>8.8072727272727303</v>
      </c>
      <c r="F224">
        <v>96.88</v>
      </c>
    </row>
    <row r="225" spans="1:6" x14ac:dyDescent="0.25">
      <c r="A225" t="s">
        <v>1630</v>
      </c>
      <c r="B225" t="s">
        <v>1631</v>
      </c>
      <c r="C225">
        <v>97</v>
      </c>
      <c r="D225" t="s">
        <v>30</v>
      </c>
      <c r="E225">
        <v>824.50804123711305</v>
      </c>
      <c r="F225">
        <v>79977.279999999999</v>
      </c>
    </row>
    <row r="226" spans="1:6" x14ac:dyDescent="0.25">
      <c r="A226" t="s">
        <v>1632</v>
      </c>
      <c r="B226" t="s">
        <v>1633</v>
      </c>
      <c r="C226">
        <v>5</v>
      </c>
      <c r="D226" t="s">
        <v>30</v>
      </c>
      <c r="E226">
        <v>11800</v>
      </c>
      <c r="F226">
        <v>59000</v>
      </c>
    </row>
    <row r="227" spans="1:6" x14ac:dyDescent="0.25">
      <c r="A227" t="s">
        <v>1634</v>
      </c>
      <c r="B227" t="s">
        <v>1635</v>
      </c>
      <c r="C227">
        <v>4</v>
      </c>
      <c r="D227" t="s">
        <v>30</v>
      </c>
      <c r="E227">
        <v>1804.5</v>
      </c>
      <c r="F227">
        <v>7218</v>
      </c>
    </row>
    <row r="228" spans="1:6" x14ac:dyDescent="0.25">
      <c r="A228" t="s">
        <v>1636</v>
      </c>
      <c r="B228" t="s">
        <v>1637</v>
      </c>
      <c r="C228">
        <v>7</v>
      </c>
      <c r="D228" t="s">
        <v>30</v>
      </c>
      <c r="E228">
        <v>1399</v>
      </c>
      <c r="F228">
        <v>9793</v>
      </c>
    </row>
    <row r="229" spans="1:6" x14ac:dyDescent="0.25">
      <c r="A229" t="s">
        <v>1638</v>
      </c>
      <c r="B229" t="s">
        <v>1639</v>
      </c>
      <c r="C229">
        <v>97</v>
      </c>
      <c r="D229" t="s">
        <v>30</v>
      </c>
      <c r="E229">
        <v>85.669690721649502</v>
      </c>
      <c r="F229">
        <v>8309.9599999999991</v>
      </c>
    </row>
    <row r="230" spans="1:6" x14ac:dyDescent="0.25">
      <c r="A230" t="s">
        <v>1640</v>
      </c>
      <c r="B230" t="s">
        <v>1641</v>
      </c>
      <c r="C230">
        <v>1235</v>
      </c>
      <c r="D230" t="s">
        <v>30</v>
      </c>
      <c r="E230">
        <v>1</v>
      </c>
      <c r="F230">
        <v>1235</v>
      </c>
    </row>
    <row r="231" spans="1:6" x14ac:dyDescent="0.25">
      <c r="A231" t="s">
        <v>1642</v>
      </c>
      <c r="B231" t="s">
        <v>1643</v>
      </c>
      <c r="C231">
        <v>572</v>
      </c>
      <c r="D231" t="s">
        <v>30</v>
      </c>
      <c r="E231">
        <v>43.623601398601402</v>
      </c>
      <c r="F231">
        <v>24952.7</v>
      </c>
    </row>
    <row r="232" spans="1:6" x14ac:dyDescent="0.25">
      <c r="A232" t="s">
        <v>1644</v>
      </c>
      <c r="B232" t="s">
        <v>1645</v>
      </c>
      <c r="C232">
        <v>170</v>
      </c>
      <c r="D232" t="s">
        <v>30</v>
      </c>
      <c r="E232">
        <v>2800</v>
      </c>
      <c r="F232">
        <v>476000</v>
      </c>
    </row>
    <row r="233" spans="1:6" x14ac:dyDescent="0.25">
      <c r="A233" t="s">
        <v>1646</v>
      </c>
      <c r="B233" t="s">
        <v>1647</v>
      </c>
      <c r="C233">
        <v>6</v>
      </c>
      <c r="D233" t="s">
        <v>30</v>
      </c>
      <c r="E233">
        <v>4632</v>
      </c>
      <c r="F233">
        <v>27792</v>
      </c>
    </row>
    <row r="234" spans="1:6" x14ac:dyDescent="0.25">
      <c r="A234" t="s">
        <v>1648</v>
      </c>
      <c r="B234" t="s">
        <v>1649</v>
      </c>
      <c r="C234">
        <v>128</v>
      </c>
      <c r="D234" t="s">
        <v>30</v>
      </c>
      <c r="E234">
        <v>30.483984374999999</v>
      </c>
      <c r="F234">
        <v>3901.95</v>
      </c>
    </row>
    <row r="235" spans="1:6" x14ac:dyDescent="0.25">
      <c r="A235" t="s">
        <v>1650</v>
      </c>
      <c r="B235" t="s">
        <v>1649</v>
      </c>
      <c r="C235">
        <v>10</v>
      </c>
      <c r="D235" t="s">
        <v>30</v>
      </c>
      <c r="E235">
        <v>74.930000000000007</v>
      </c>
      <c r="F235">
        <v>749.3</v>
      </c>
    </row>
    <row r="236" spans="1:6" x14ac:dyDescent="0.25">
      <c r="A236" t="s">
        <v>1651</v>
      </c>
      <c r="B236" t="s">
        <v>1652</v>
      </c>
      <c r="C236">
        <v>1</v>
      </c>
      <c r="D236" t="s">
        <v>30</v>
      </c>
      <c r="E236">
        <v>1650</v>
      </c>
      <c r="F236">
        <v>1650</v>
      </c>
    </row>
    <row r="237" spans="1:6" x14ac:dyDescent="0.25">
      <c r="A237" t="s">
        <v>1653</v>
      </c>
      <c r="B237" t="s">
        <v>1652</v>
      </c>
      <c r="C237">
        <v>24</v>
      </c>
      <c r="D237" t="s">
        <v>30</v>
      </c>
      <c r="E237">
        <v>690</v>
      </c>
      <c r="F237">
        <v>16560</v>
      </c>
    </row>
    <row r="238" spans="1:6" x14ac:dyDescent="0.25">
      <c r="A238" t="s">
        <v>1654</v>
      </c>
      <c r="B238" t="s">
        <v>1655</v>
      </c>
      <c r="C238">
        <v>84</v>
      </c>
      <c r="D238" t="s">
        <v>30</v>
      </c>
      <c r="E238">
        <v>317.142857142857</v>
      </c>
      <c r="F238">
        <v>26640</v>
      </c>
    </row>
    <row r="239" spans="1:6" x14ac:dyDescent="0.25">
      <c r="A239" t="s">
        <v>1656</v>
      </c>
      <c r="B239" t="s">
        <v>1655</v>
      </c>
      <c r="C239">
        <v>100</v>
      </c>
      <c r="D239" t="s">
        <v>30</v>
      </c>
      <c r="E239">
        <v>0.28999999999999998</v>
      </c>
      <c r="F239">
        <v>29</v>
      </c>
    </row>
    <row r="240" spans="1:6" x14ac:dyDescent="0.25">
      <c r="A240" t="s">
        <v>1657</v>
      </c>
      <c r="B240" t="s">
        <v>1658</v>
      </c>
      <c r="C240">
        <v>1</v>
      </c>
      <c r="D240" t="s">
        <v>30</v>
      </c>
      <c r="E240">
        <v>2160</v>
      </c>
      <c r="F240">
        <v>2160</v>
      </c>
    </row>
    <row r="241" spans="1:6" x14ac:dyDescent="0.25">
      <c r="A241" t="s">
        <v>1659</v>
      </c>
      <c r="B241" t="s">
        <v>1660</v>
      </c>
      <c r="C241">
        <v>1</v>
      </c>
      <c r="D241" t="s">
        <v>30</v>
      </c>
      <c r="E241">
        <v>381</v>
      </c>
      <c r="F241">
        <v>381</v>
      </c>
    </row>
    <row r="242" spans="1:6" x14ac:dyDescent="0.25">
      <c r="A242" t="s">
        <v>1661</v>
      </c>
      <c r="B242" t="s">
        <v>1662</v>
      </c>
      <c r="C242">
        <v>2</v>
      </c>
      <c r="D242" t="s">
        <v>30</v>
      </c>
      <c r="E242">
        <v>726.3</v>
      </c>
      <c r="F242">
        <v>1452.6</v>
      </c>
    </row>
    <row r="243" spans="1:6" x14ac:dyDescent="0.25">
      <c r="A243" t="s">
        <v>1663</v>
      </c>
      <c r="B243" t="s">
        <v>1664</v>
      </c>
      <c r="C243">
        <v>176</v>
      </c>
      <c r="D243" t="s">
        <v>30</v>
      </c>
      <c r="E243">
        <v>967.77</v>
      </c>
      <c r="F243">
        <v>170327.52</v>
      </c>
    </row>
    <row r="244" spans="1:6" x14ac:dyDescent="0.25">
      <c r="A244" t="s">
        <v>1667</v>
      </c>
      <c r="B244" t="s">
        <v>1666</v>
      </c>
      <c r="C244">
        <v>510</v>
      </c>
      <c r="D244" t="s">
        <v>30</v>
      </c>
      <c r="E244">
        <v>0.73976470588235299</v>
      </c>
      <c r="F244">
        <v>377.28</v>
      </c>
    </row>
    <row r="245" spans="1:6" x14ac:dyDescent="0.25">
      <c r="A245" t="s">
        <v>1668</v>
      </c>
      <c r="B245" t="s">
        <v>1669</v>
      </c>
      <c r="C245">
        <v>11</v>
      </c>
      <c r="D245" t="s">
        <v>30</v>
      </c>
      <c r="E245">
        <v>40</v>
      </c>
      <c r="F245">
        <v>440</v>
      </c>
    </row>
    <row r="246" spans="1:6" x14ac:dyDescent="0.25">
      <c r="A246" t="s">
        <v>1670</v>
      </c>
      <c r="B246" t="s">
        <v>1671</v>
      </c>
      <c r="C246">
        <v>15</v>
      </c>
      <c r="D246" t="s">
        <v>30</v>
      </c>
      <c r="E246">
        <v>2500</v>
      </c>
      <c r="F246">
        <v>37500</v>
      </c>
    </row>
    <row r="247" spans="1:6" x14ac:dyDescent="0.25">
      <c r="A247" t="s">
        <v>1672</v>
      </c>
      <c r="B247" t="s">
        <v>1671</v>
      </c>
      <c r="C247">
        <v>4</v>
      </c>
      <c r="D247" t="s">
        <v>30</v>
      </c>
      <c r="E247">
        <v>1057.8</v>
      </c>
      <c r="F247">
        <v>4231.2</v>
      </c>
    </row>
    <row r="248" spans="1:6" x14ac:dyDescent="0.25">
      <c r="A248" t="s">
        <v>1673</v>
      </c>
      <c r="B248" t="s">
        <v>1674</v>
      </c>
      <c r="C248">
        <v>143</v>
      </c>
      <c r="D248" t="s">
        <v>30</v>
      </c>
      <c r="E248">
        <v>1723.04195804196</v>
      </c>
      <c r="F248">
        <v>246395</v>
      </c>
    </row>
    <row r="249" spans="1:6" x14ac:dyDescent="0.25">
      <c r="A249" t="s">
        <v>1675</v>
      </c>
      <c r="B249" t="s">
        <v>1676</v>
      </c>
      <c r="C249">
        <v>1</v>
      </c>
      <c r="D249" t="s">
        <v>30</v>
      </c>
      <c r="E249">
        <v>4320.16</v>
      </c>
      <c r="F249">
        <v>4320.16</v>
      </c>
    </row>
    <row r="250" spans="1:6" x14ac:dyDescent="0.25">
      <c r="A250" t="s">
        <v>1677</v>
      </c>
      <c r="B250" t="s">
        <v>1676</v>
      </c>
      <c r="C250">
        <v>90</v>
      </c>
      <c r="D250" t="s">
        <v>30</v>
      </c>
      <c r="E250">
        <v>14.76</v>
      </c>
      <c r="F250">
        <v>1328.4</v>
      </c>
    </row>
    <row r="251" spans="1:6" x14ac:dyDescent="0.25">
      <c r="A251" t="s">
        <v>1680</v>
      </c>
      <c r="B251" t="s">
        <v>1676</v>
      </c>
      <c r="C251">
        <v>1</v>
      </c>
      <c r="D251" t="s">
        <v>30</v>
      </c>
      <c r="E251">
        <v>630</v>
      </c>
      <c r="F251">
        <v>630</v>
      </c>
    </row>
    <row r="252" spans="1:6" x14ac:dyDescent="0.25">
      <c r="A252" t="s">
        <v>1681</v>
      </c>
      <c r="B252" t="s">
        <v>1682</v>
      </c>
      <c r="C252">
        <v>143</v>
      </c>
      <c r="D252" t="s">
        <v>30</v>
      </c>
      <c r="E252">
        <v>492</v>
      </c>
      <c r="F252">
        <v>70356</v>
      </c>
    </row>
    <row r="253" spans="1:6" x14ac:dyDescent="0.25">
      <c r="A253" t="s">
        <v>1683</v>
      </c>
      <c r="B253" t="s">
        <v>1684</v>
      </c>
      <c r="C253">
        <v>284</v>
      </c>
      <c r="D253" t="s">
        <v>30</v>
      </c>
      <c r="E253">
        <v>855.89084507042298</v>
      </c>
      <c r="F253">
        <v>243073</v>
      </c>
    </row>
    <row r="254" spans="1:6" x14ac:dyDescent="0.25">
      <c r="A254" t="s">
        <v>1685</v>
      </c>
      <c r="B254" t="s">
        <v>1686</v>
      </c>
      <c r="C254">
        <v>2</v>
      </c>
      <c r="D254" t="s">
        <v>30</v>
      </c>
      <c r="E254">
        <v>14</v>
      </c>
      <c r="F254">
        <v>28</v>
      </c>
    </row>
    <row r="255" spans="1:6" x14ac:dyDescent="0.25">
      <c r="A255" t="s">
        <v>1687</v>
      </c>
      <c r="B255" t="s">
        <v>1688</v>
      </c>
      <c r="C255">
        <v>14</v>
      </c>
      <c r="D255" t="s">
        <v>30</v>
      </c>
      <c r="E255">
        <v>119</v>
      </c>
      <c r="F255">
        <v>1666</v>
      </c>
    </row>
    <row r="256" spans="1:6" x14ac:dyDescent="0.25">
      <c r="A256" t="s">
        <v>1689</v>
      </c>
      <c r="B256" t="s">
        <v>1690</v>
      </c>
      <c r="C256">
        <v>8</v>
      </c>
      <c r="D256" t="s">
        <v>30</v>
      </c>
      <c r="E256">
        <v>1</v>
      </c>
      <c r="F256">
        <v>8</v>
      </c>
    </row>
    <row r="257" spans="1:6" x14ac:dyDescent="0.25">
      <c r="A257" t="s">
        <v>1691</v>
      </c>
      <c r="B257" t="s">
        <v>1692</v>
      </c>
      <c r="C257">
        <v>1</v>
      </c>
      <c r="D257" t="s">
        <v>30</v>
      </c>
      <c r="E257">
        <v>770.06</v>
      </c>
      <c r="F257">
        <v>770.06</v>
      </c>
    </row>
    <row r="258" spans="1:6" x14ac:dyDescent="0.25">
      <c r="A258" t="s">
        <v>1693</v>
      </c>
      <c r="B258" s="17" t="s">
        <v>1694</v>
      </c>
      <c r="C258">
        <v>5</v>
      </c>
      <c r="D258" t="s">
        <v>30</v>
      </c>
      <c r="E258">
        <v>6136</v>
      </c>
      <c r="F258">
        <v>30680</v>
      </c>
    </row>
    <row r="259" spans="1:6" x14ac:dyDescent="0.25">
      <c r="A259" t="s">
        <v>1695</v>
      </c>
      <c r="B259" t="s">
        <v>1696</v>
      </c>
      <c r="C259">
        <v>149</v>
      </c>
      <c r="D259" t="s">
        <v>30</v>
      </c>
      <c r="E259">
        <v>570.93691275167805</v>
      </c>
      <c r="F259">
        <v>85069.6</v>
      </c>
    </row>
    <row r="260" spans="1:6" x14ac:dyDescent="0.25">
      <c r="A260" t="s">
        <v>1697</v>
      </c>
      <c r="B260" t="s">
        <v>1696</v>
      </c>
      <c r="C260">
        <v>49</v>
      </c>
      <c r="D260" t="s">
        <v>30</v>
      </c>
      <c r="E260">
        <v>1175.81224489796</v>
      </c>
      <c r="F260">
        <v>57614.8</v>
      </c>
    </row>
    <row r="261" spans="1:6" x14ac:dyDescent="0.25">
      <c r="A261" t="s">
        <v>1698</v>
      </c>
      <c r="B261" t="s">
        <v>1699</v>
      </c>
      <c r="C261">
        <v>3</v>
      </c>
      <c r="D261" t="s">
        <v>30</v>
      </c>
      <c r="E261">
        <v>413</v>
      </c>
      <c r="F261">
        <v>1239</v>
      </c>
    </row>
    <row r="262" spans="1:6" x14ac:dyDescent="0.25">
      <c r="A262" t="s">
        <v>1700</v>
      </c>
      <c r="B262" t="s">
        <v>1701</v>
      </c>
      <c r="C262">
        <v>1422</v>
      </c>
      <c r="D262" t="s">
        <v>30</v>
      </c>
      <c r="E262">
        <v>112.01</v>
      </c>
      <c r="F262">
        <v>159278.22</v>
      </c>
    </row>
    <row r="263" spans="1:6" x14ac:dyDescent="0.25">
      <c r="A263" t="s">
        <v>1702</v>
      </c>
      <c r="B263" t="s">
        <v>1701</v>
      </c>
      <c r="C263">
        <v>1</v>
      </c>
      <c r="D263" t="s">
        <v>30</v>
      </c>
      <c r="E263">
        <v>828</v>
      </c>
      <c r="F263">
        <v>828</v>
      </c>
    </row>
    <row r="264" spans="1:6" x14ac:dyDescent="0.25">
      <c r="A264" t="s">
        <v>1703</v>
      </c>
      <c r="B264" t="s">
        <v>1704</v>
      </c>
      <c r="C264">
        <v>140</v>
      </c>
      <c r="D264" t="s">
        <v>30</v>
      </c>
      <c r="E264">
        <v>465</v>
      </c>
      <c r="F264">
        <v>65100</v>
      </c>
    </row>
    <row r="265" spans="1:6" x14ac:dyDescent="0.25">
      <c r="A265" t="s">
        <v>1705</v>
      </c>
      <c r="B265" t="s">
        <v>1706</v>
      </c>
      <c r="C265">
        <v>10</v>
      </c>
      <c r="D265" t="s">
        <v>30</v>
      </c>
      <c r="E265">
        <v>622.65099999999995</v>
      </c>
      <c r="F265">
        <v>6226.51</v>
      </c>
    </row>
    <row r="266" spans="1:6" x14ac:dyDescent="0.25">
      <c r="A266" t="s">
        <v>1707</v>
      </c>
      <c r="B266" t="s">
        <v>1708</v>
      </c>
      <c r="C266">
        <v>15</v>
      </c>
      <c r="D266" t="s">
        <v>30</v>
      </c>
      <c r="E266">
        <v>1</v>
      </c>
      <c r="F266">
        <v>15</v>
      </c>
    </row>
    <row r="267" spans="1:6" x14ac:dyDescent="0.25">
      <c r="A267" t="s">
        <v>1709</v>
      </c>
      <c r="B267" t="s">
        <v>1710</v>
      </c>
      <c r="C267">
        <v>267</v>
      </c>
      <c r="D267" t="s">
        <v>30</v>
      </c>
      <c r="E267">
        <v>1</v>
      </c>
      <c r="F267">
        <v>267</v>
      </c>
    </row>
    <row r="268" spans="1:6" x14ac:dyDescent="0.25">
      <c r="A268" t="s">
        <v>1711</v>
      </c>
      <c r="B268" t="s">
        <v>1710</v>
      </c>
      <c r="C268">
        <v>1</v>
      </c>
      <c r="D268" t="s">
        <v>30</v>
      </c>
      <c r="E268">
        <v>3</v>
      </c>
      <c r="F268">
        <v>3</v>
      </c>
    </row>
    <row r="269" spans="1:6" x14ac:dyDescent="0.25">
      <c r="A269" t="s">
        <v>1712</v>
      </c>
      <c r="B269" t="s">
        <v>1710</v>
      </c>
      <c r="C269">
        <v>498</v>
      </c>
      <c r="D269" t="s">
        <v>30</v>
      </c>
      <c r="E269">
        <v>1</v>
      </c>
      <c r="F269">
        <v>498</v>
      </c>
    </row>
    <row r="270" spans="1:6" x14ac:dyDescent="0.25">
      <c r="A270" t="s">
        <v>1713</v>
      </c>
      <c r="B270" t="s">
        <v>1710</v>
      </c>
      <c r="C270">
        <v>490</v>
      </c>
      <c r="D270" t="s">
        <v>30</v>
      </c>
      <c r="E270">
        <v>1</v>
      </c>
      <c r="F270">
        <v>490</v>
      </c>
    </row>
    <row r="271" spans="1:6" x14ac:dyDescent="0.25">
      <c r="A271" t="s">
        <v>1714</v>
      </c>
      <c r="B271" t="s">
        <v>1715</v>
      </c>
      <c r="C271">
        <v>395</v>
      </c>
      <c r="D271" t="s">
        <v>30</v>
      </c>
      <c r="E271">
        <v>1</v>
      </c>
      <c r="F271">
        <v>395</v>
      </c>
    </row>
    <row r="272" spans="1:6" x14ac:dyDescent="0.25">
      <c r="A272" t="s">
        <v>1716</v>
      </c>
      <c r="B272" t="s">
        <v>1715</v>
      </c>
      <c r="C272">
        <v>24</v>
      </c>
      <c r="D272" t="s">
        <v>30</v>
      </c>
      <c r="E272">
        <v>1</v>
      </c>
      <c r="F272">
        <v>24</v>
      </c>
    </row>
    <row r="273" spans="1:6" x14ac:dyDescent="0.25">
      <c r="A273" t="s">
        <v>4213</v>
      </c>
      <c r="B273" t="s">
        <v>4214</v>
      </c>
      <c r="C273">
        <v>13</v>
      </c>
      <c r="D273" t="s">
        <v>30</v>
      </c>
      <c r="E273">
        <v>295</v>
      </c>
      <c r="F273">
        <v>3835</v>
      </c>
    </row>
    <row r="274" spans="1:6" x14ac:dyDescent="0.25">
      <c r="A274" t="s">
        <v>1717</v>
      </c>
      <c r="B274" t="s">
        <v>1718</v>
      </c>
      <c r="C274">
        <v>87</v>
      </c>
      <c r="D274" t="s">
        <v>30</v>
      </c>
      <c r="E274">
        <v>169.48275862068999</v>
      </c>
      <c r="F274">
        <v>14745</v>
      </c>
    </row>
    <row r="275" spans="1:6" x14ac:dyDescent="0.25">
      <c r="A275" t="s">
        <v>4215</v>
      </c>
      <c r="B275" t="s">
        <v>1718</v>
      </c>
      <c r="C275">
        <v>1110</v>
      </c>
      <c r="D275" t="s">
        <v>30</v>
      </c>
      <c r="E275">
        <v>7.8</v>
      </c>
      <c r="F275">
        <v>8658</v>
      </c>
    </row>
    <row r="276" spans="1:6" x14ac:dyDescent="0.25">
      <c r="A276" t="s">
        <v>4216</v>
      </c>
      <c r="B276" t="s">
        <v>4217</v>
      </c>
      <c r="C276">
        <v>200</v>
      </c>
      <c r="D276" t="s">
        <v>30</v>
      </c>
      <c r="E276">
        <v>1</v>
      </c>
      <c r="F276">
        <v>200</v>
      </c>
    </row>
    <row r="277" spans="1:6" x14ac:dyDescent="0.25">
      <c r="A277" t="s">
        <v>1719</v>
      </c>
      <c r="B277" t="s">
        <v>1718</v>
      </c>
      <c r="C277">
        <v>3</v>
      </c>
      <c r="D277" t="s">
        <v>30</v>
      </c>
      <c r="E277">
        <v>1960.02</v>
      </c>
      <c r="F277">
        <v>5880.06</v>
      </c>
    </row>
    <row r="278" spans="1:6" x14ac:dyDescent="0.25">
      <c r="A278" t="s">
        <v>1720</v>
      </c>
      <c r="B278" t="s">
        <v>1718</v>
      </c>
      <c r="C278">
        <v>597</v>
      </c>
      <c r="D278" t="s">
        <v>30</v>
      </c>
      <c r="E278">
        <v>1.0243718592964799</v>
      </c>
      <c r="F278">
        <v>611.54999999999995</v>
      </c>
    </row>
    <row r="279" spans="1:6" x14ac:dyDescent="0.25">
      <c r="A279" t="s">
        <v>1721</v>
      </c>
      <c r="B279" t="s">
        <v>1718</v>
      </c>
      <c r="C279">
        <v>185</v>
      </c>
      <c r="D279" t="s">
        <v>30</v>
      </c>
      <c r="E279">
        <v>230</v>
      </c>
      <c r="F279">
        <v>42550</v>
      </c>
    </row>
    <row r="280" spans="1:6" x14ac:dyDescent="0.25">
      <c r="A280" t="s">
        <v>1722</v>
      </c>
      <c r="B280" t="s">
        <v>1723</v>
      </c>
      <c r="C280">
        <v>926</v>
      </c>
      <c r="D280" t="s">
        <v>30</v>
      </c>
      <c r="E280">
        <v>21.838012958963301</v>
      </c>
      <c r="F280">
        <v>20222</v>
      </c>
    </row>
    <row r="281" spans="1:6" x14ac:dyDescent="0.25">
      <c r="A281" t="s">
        <v>1724</v>
      </c>
      <c r="B281" t="s">
        <v>1723</v>
      </c>
      <c r="C281">
        <v>3</v>
      </c>
      <c r="D281" t="s">
        <v>30</v>
      </c>
      <c r="E281">
        <v>1</v>
      </c>
      <c r="F281">
        <v>3</v>
      </c>
    </row>
    <row r="282" spans="1:6" x14ac:dyDescent="0.25">
      <c r="A282" t="s">
        <v>1725</v>
      </c>
      <c r="B282" t="s">
        <v>1723</v>
      </c>
      <c r="C282">
        <v>6</v>
      </c>
      <c r="D282" t="s">
        <v>30</v>
      </c>
      <c r="E282">
        <v>1</v>
      </c>
      <c r="F282">
        <v>6</v>
      </c>
    </row>
    <row r="283" spans="1:6" x14ac:dyDescent="0.25">
      <c r="A283" t="s">
        <v>1726</v>
      </c>
      <c r="B283" t="s">
        <v>1723</v>
      </c>
      <c r="C283">
        <v>3</v>
      </c>
      <c r="D283" t="s">
        <v>30</v>
      </c>
      <c r="E283">
        <v>4952</v>
      </c>
      <c r="F283">
        <v>14856</v>
      </c>
    </row>
    <row r="284" spans="1:6" x14ac:dyDescent="0.25">
      <c r="A284" t="s">
        <v>1727</v>
      </c>
      <c r="B284" t="s">
        <v>1723</v>
      </c>
      <c r="C284">
        <v>1</v>
      </c>
      <c r="D284" t="s">
        <v>30</v>
      </c>
      <c r="E284">
        <v>2600</v>
      </c>
      <c r="F284">
        <v>2600</v>
      </c>
    </row>
    <row r="285" spans="1:6" x14ac:dyDescent="0.25">
      <c r="A285" t="s">
        <v>1728</v>
      </c>
      <c r="B285" t="s">
        <v>1723</v>
      </c>
      <c r="C285">
        <v>1</v>
      </c>
      <c r="D285" t="s">
        <v>30</v>
      </c>
      <c r="E285">
        <v>826.98</v>
      </c>
      <c r="F285">
        <v>826.98</v>
      </c>
    </row>
    <row r="286" spans="1:6" x14ac:dyDescent="0.25">
      <c r="A286" t="s">
        <v>1729</v>
      </c>
      <c r="B286" t="s">
        <v>1723</v>
      </c>
      <c r="C286">
        <v>54</v>
      </c>
      <c r="D286" t="s">
        <v>30</v>
      </c>
      <c r="E286">
        <v>780</v>
      </c>
      <c r="F286">
        <v>42120</v>
      </c>
    </row>
    <row r="287" spans="1:6" x14ac:dyDescent="0.25">
      <c r="A287" t="s">
        <v>1730</v>
      </c>
      <c r="B287" t="s">
        <v>1723</v>
      </c>
      <c r="C287">
        <v>1094</v>
      </c>
      <c r="D287" t="s">
        <v>30</v>
      </c>
      <c r="E287">
        <v>15.9372577696527</v>
      </c>
      <c r="F287">
        <v>17435.36</v>
      </c>
    </row>
    <row r="288" spans="1:6" x14ac:dyDescent="0.25">
      <c r="A288" t="s">
        <v>1731</v>
      </c>
      <c r="B288" t="s">
        <v>1723</v>
      </c>
      <c r="C288">
        <v>4</v>
      </c>
      <c r="D288" t="s">
        <v>30</v>
      </c>
      <c r="E288">
        <v>1</v>
      </c>
      <c r="F288">
        <v>4</v>
      </c>
    </row>
    <row r="289" spans="1:6" x14ac:dyDescent="0.25">
      <c r="A289" t="s">
        <v>1732</v>
      </c>
      <c r="B289" t="s">
        <v>1723</v>
      </c>
      <c r="C289">
        <v>1</v>
      </c>
      <c r="D289" t="s">
        <v>30</v>
      </c>
      <c r="E289">
        <v>4250</v>
      </c>
      <c r="F289">
        <v>4250</v>
      </c>
    </row>
    <row r="290" spans="1:6" x14ac:dyDescent="0.25">
      <c r="A290" t="s">
        <v>1733</v>
      </c>
      <c r="B290" t="s">
        <v>1723</v>
      </c>
      <c r="C290">
        <v>106</v>
      </c>
      <c r="D290" t="s">
        <v>30</v>
      </c>
      <c r="E290">
        <v>480</v>
      </c>
      <c r="F290">
        <v>50880</v>
      </c>
    </row>
    <row r="291" spans="1:6" x14ac:dyDescent="0.25">
      <c r="A291" t="s">
        <v>1734</v>
      </c>
      <c r="B291" t="s">
        <v>1735</v>
      </c>
      <c r="C291">
        <v>43</v>
      </c>
      <c r="D291" t="s">
        <v>30</v>
      </c>
      <c r="E291">
        <v>5297.44186046512</v>
      </c>
      <c r="F291">
        <v>227790</v>
      </c>
    </row>
    <row r="292" spans="1:6" x14ac:dyDescent="0.25">
      <c r="A292" t="s">
        <v>1736</v>
      </c>
      <c r="B292" t="s">
        <v>1737</v>
      </c>
      <c r="C292">
        <v>1</v>
      </c>
      <c r="D292" t="s">
        <v>30</v>
      </c>
      <c r="E292">
        <v>1242.54</v>
      </c>
      <c r="F292">
        <v>1242.54</v>
      </c>
    </row>
    <row r="293" spans="1:6" x14ac:dyDescent="0.25">
      <c r="A293" t="s">
        <v>1738</v>
      </c>
      <c r="B293" t="s">
        <v>1739</v>
      </c>
      <c r="C293">
        <v>9</v>
      </c>
      <c r="D293" t="s">
        <v>30</v>
      </c>
      <c r="E293">
        <v>58.7777777777778</v>
      </c>
      <c r="F293">
        <v>529</v>
      </c>
    </row>
    <row r="294" spans="1:6" x14ac:dyDescent="0.25">
      <c r="A294" t="s">
        <v>4218</v>
      </c>
      <c r="B294" t="s">
        <v>4219</v>
      </c>
      <c r="C294">
        <v>11</v>
      </c>
      <c r="D294" t="s">
        <v>30</v>
      </c>
      <c r="E294">
        <v>1</v>
      </c>
      <c r="F294">
        <v>11</v>
      </c>
    </row>
    <row r="295" spans="1:6" x14ac:dyDescent="0.25">
      <c r="A295" t="s">
        <v>1740</v>
      </c>
      <c r="B295" t="s">
        <v>1741</v>
      </c>
      <c r="C295">
        <v>38</v>
      </c>
      <c r="D295" t="s">
        <v>30</v>
      </c>
      <c r="E295">
        <v>854.01710526315799</v>
      </c>
      <c r="F295">
        <v>32452.65</v>
      </c>
    </row>
    <row r="296" spans="1:6" x14ac:dyDescent="0.25">
      <c r="A296" t="s">
        <v>1742</v>
      </c>
      <c r="B296" t="s">
        <v>1741</v>
      </c>
      <c r="C296">
        <v>33</v>
      </c>
      <c r="D296" t="s">
        <v>30</v>
      </c>
      <c r="E296">
        <v>1057.5999999999999</v>
      </c>
      <c r="F296">
        <v>34900.800000000003</v>
      </c>
    </row>
    <row r="297" spans="1:6" x14ac:dyDescent="0.25">
      <c r="A297" t="s">
        <v>1743</v>
      </c>
      <c r="B297" t="s">
        <v>1744</v>
      </c>
      <c r="C297">
        <v>300</v>
      </c>
      <c r="D297" t="s">
        <v>30</v>
      </c>
      <c r="E297">
        <v>1900</v>
      </c>
      <c r="F297">
        <v>570000</v>
      </c>
    </row>
    <row r="298" spans="1:6" x14ac:dyDescent="0.25">
      <c r="A298" t="s">
        <v>1745</v>
      </c>
      <c r="B298" t="s">
        <v>1744</v>
      </c>
      <c r="C298">
        <v>12</v>
      </c>
      <c r="D298" t="s">
        <v>30</v>
      </c>
      <c r="E298">
        <v>1573.5333333333299</v>
      </c>
      <c r="F298">
        <v>18882.400000000001</v>
      </c>
    </row>
    <row r="299" spans="1:6" x14ac:dyDescent="0.25">
      <c r="A299" t="s">
        <v>1746</v>
      </c>
      <c r="B299" t="s">
        <v>1744</v>
      </c>
      <c r="C299">
        <v>1</v>
      </c>
      <c r="D299" t="s">
        <v>30</v>
      </c>
      <c r="E299">
        <v>3862.5</v>
      </c>
      <c r="F299">
        <v>3862.5</v>
      </c>
    </row>
    <row r="300" spans="1:6" x14ac:dyDescent="0.25">
      <c r="A300" t="s">
        <v>1747</v>
      </c>
      <c r="B300" t="s">
        <v>1748</v>
      </c>
      <c r="C300">
        <v>15</v>
      </c>
      <c r="D300" t="s">
        <v>30</v>
      </c>
      <c r="E300">
        <v>1227.2</v>
      </c>
      <c r="F300">
        <v>18408</v>
      </c>
    </row>
    <row r="301" spans="1:6" x14ac:dyDescent="0.25">
      <c r="A301" t="s">
        <v>1749</v>
      </c>
      <c r="B301" t="s">
        <v>1750</v>
      </c>
      <c r="C301">
        <v>431</v>
      </c>
      <c r="D301" t="s">
        <v>30</v>
      </c>
      <c r="E301">
        <v>2615.1088167053399</v>
      </c>
      <c r="F301">
        <v>1127111.8999999999</v>
      </c>
    </row>
    <row r="302" spans="1:6" x14ac:dyDescent="0.25">
      <c r="A302" t="s">
        <v>1751</v>
      </c>
      <c r="B302" t="s">
        <v>1752</v>
      </c>
      <c r="C302">
        <v>305</v>
      </c>
      <c r="D302" t="s">
        <v>30</v>
      </c>
      <c r="E302">
        <v>1628.22950819672</v>
      </c>
      <c r="F302">
        <v>496610</v>
      </c>
    </row>
    <row r="303" spans="1:6" x14ac:dyDescent="0.25">
      <c r="A303" t="s">
        <v>1753</v>
      </c>
      <c r="B303" t="s">
        <v>1754</v>
      </c>
      <c r="C303">
        <v>218</v>
      </c>
      <c r="D303" t="s">
        <v>30</v>
      </c>
      <c r="E303">
        <v>1918.0844036697199</v>
      </c>
      <c r="F303">
        <v>418142.4</v>
      </c>
    </row>
    <row r="304" spans="1:6" x14ac:dyDescent="0.25">
      <c r="A304" t="s">
        <v>1755</v>
      </c>
      <c r="B304" t="s">
        <v>1756</v>
      </c>
      <c r="C304">
        <v>1</v>
      </c>
      <c r="D304" t="s">
        <v>30</v>
      </c>
      <c r="E304">
        <v>226.56</v>
      </c>
      <c r="F304">
        <v>226.56</v>
      </c>
    </row>
    <row r="305" spans="1:6" x14ac:dyDescent="0.25">
      <c r="A305" t="s">
        <v>4220</v>
      </c>
      <c r="B305" t="s">
        <v>4221</v>
      </c>
      <c r="C305">
        <v>18</v>
      </c>
      <c r="D305" t="s">
        <v>30</v>
      </c>
      <c r="E305">
        <v>1</v>
      </c>
      <c r="F305">
        <v>18</v>
      </c>
    </row>
    <row r="306" spans="1:6" x14ac:dyDescent="0.25">
      <c r="A306" t="s">
        <v>1757</v>
      </c>
      <c r="B306" t="s">
        <v>1758</v>
      </c>
      <c r="C306">
        <v>9</v>
      </c>
      <c r="D306" t="s">
        <v>30</v>
      </c>
      <c r="E306">
        <v>90</v>
      </c>
      <c r="F306">
        <v>810</v>
      </c>
    </row>
    <row r="307" spans="1:6" x14ac:dyDescent="0.25">
      <c r="A307" t="s">
        <v>1759</v>
      </c>
      <c r="B307" t="s">
        <v>1760</v>
      </c>
      <c r="C307">
        <v>5</v>
      </c>
      <c r="D307" t="s">
        <v>30</v>
      </c>
      <c r="E307">
        <v>190</v>
      </c>
      <c r="F307">
        <v>950</v>
      </c>
    </row>
    <row r="308" spans="1:6" x14ac:dyDescent="0.25">
      <c r="A308" t="s">
        <v>1761</v>
      </c>
      <c r="B308" t="s">
        <v>1760</v>
      </c>
      <c r="C308">
        <v>3</v>
      </c>
      <c r="D308" t="s">
        <v>30</v>
      </c>
      <c r="E308">
        <v>88</v>
      </c>
      <c r="F308">
        <v>264</v>
      </c>
    </row>
    <row r="309" spans="1:6" x14ac:dyDescent="0.25">
      <c r="A309" t="s">
        <v>1762</v>
      </c>
      <c r="B309" t="s">
        <v>1760</v>
      </c>
      <c r="C309">
        <v>4</v>
      </c>
      <c r="D309" t="s">
        <v>30</v>
      </c>
      <c r="E309">
        <v>464.56</v>
      </c>
      <c r="F309">
        <v>1858.24</v>
      </c>
    </row>
    <row r="310" spans="1:6" x14ac:dyDescent="0.25">
      <c r="A310" t="s">
        <v>1763</v>
      </c>
      <c r="B310" t="s">
        <v>1760</v>
      </c>
      <c r="C310">
        <v>3</v>
      </c>
      <c r="D310" t="s">
        <v>30</v>
      </c>
      <c r="E310">
        <v>40</v>
      </c>
      <c r="F310">
        <v>120</v>
      </c>
    </row>
    <row r="311" spans="1:6" x14ac:dyDescent="0.25">
      <c r="A311" t="s">
        <v>1764</v>
      </c>
      <c r="B311" t="s">
        <v>1765</v>
      </c>
      <c r="C311">
        <v>4</v>
      </c>
      <c r="D311" t="s">
        <v>30</v>
      </c>
      <c r="E311">
        <v>50.88</v>
      </c>
      <c r="F311">
        <v>203.52</v>
      </c>
    </row>
    <row r="312" spans="1:6" x14ac:dyDescent="0.25">
      <c r="A312" t="s">
        <v>1766</v>
      </c>
      <c r="B312" t="s">
        <v>1767</v>
      </c>
      <c r="C312">
        <v>209</v>
      </c>
      <c r="D312" t="s">
        <v>30</v>
      </c>
      <c r="E312">
        <v>980</v>
      </c>
      <c r="F312">
        <v>204820</v>
      </c>
    </row>
    <row r="313" spans="1:6" x14ac:dyDescent="0.25">
      <c r="A313" t="s">
        <v>1768</v>
      </c>
      <c r="B313" t="s">
        <v>1769</v>
      </c>
      <c r="C313">
        <v>700</v>
      </c>
      <c r="D313" t="s">
        <v>30</v>
      </c>
      <c r="E313">
        <v>900</v>
      </c>
      <c r="F313">
        <v>630000</v>
      </c>
    </row>
    <row r="314" spans="1:6" x14ac:dyDescent="0.25">
      <c r="F314" s="15">
        <f>SUBTOTAL(109,Tabla116[Total])</f>
        <v>30974918.339999992</v>
      </c>
    </row>
  </sheetData>
  <pageMargins left="0.7" right="0.7" top="0.75" bottom="0.75" header="0.3" footer="0.3"/>
  <pageSetup scale="53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0"/>
  <sheetViews>
    <sheetView view="pageLayout" topLeftCell="A268" zoomScaleNormal="100" workbookViewId="0">
      <selection activeCell="B5" sqref="B5"/>
    </sheetView>
  </sheetViews>
  <sheetFormatPr baseColWidth="10" defaultRowHeight="15" x14ac:dyDescent="0.25"/>
  <cols>
    <col min="2" max="2" width="13.7109375" bestFit="1" customWidth="1"/>
    <col min="3" max="3" width="41.28515625" customWidth="1"/>
    <col min="4" max="4" width="19.42578125" customWidth="1"/>
    <col min="5" max="5" width="19.5703125" customWidth="1"/>
    <col min="6" max="6" width="12.42578125" customWidth="1"/>
    <col min="7" max="7" width="17.28515625" customWidth="1"/>
  </cols>
  <sheetData>
    <row r="2" spans="2:7" x14ac:dyDescent="0.25">
      <c r="C2" s="14" t="s">
        <v>18</v>
      </c>
    </row>
    <row r="3" spans="2:7" x14ac:dyDescent="0.25">
      <c r="C3" s="14" t="s">
        <v>19</v>
      </c>
    </row>
    <row r="4" spans="2:7" x14ac:dyDescent="0.25">
      <c r="C4" s="14" t="s">
        <v>20</v>
      </c>
    </row>
    <row r="5" spans="2:7" x14ac:dyDescent="0.25">
      <c r="C5" s="13" t="s">
        <v>4133</v>
      </c>
    </row>
    <row r="6" spans="2:7" x14ac:dyDescent="0.25">
      <c r="C6" s="12" t="s">
        <v>1770</v>
      </c>
    </row>
    <row r="8" spans="2:7" x14ac:dyDescent="0.25">
      <c r="B8" t="s">
        <v>22</v>
      </c>
      <c r="C8" t="s">
        <v>23</v>
      </c>
      <c r="D8" s="1" t="s">
        <v>4222</v>
      </c>
      <c r="E8" s="1" t="s">
        <v>512</v>
      </c>
      <c r="F8" t="s">
        <v>26</v>
      </c>
      <c r="G8" t="s">
        <v>27</v>
      </c>
    </row>
    <row r="9" spans="2:7" x14ac:dyDescent="0.25">
      <c r="B9" t="s">
        <v>1771</v>
      </c>
      <c r="C9" t="s">
        <v>1772</v>
      </c>
      <c r="D9">
        <v>182</v>
      </c>
      <c r="E9" t="s">
        <v>30</v>
      </c>
      <c r="F9">
        <v>120.376043956044</v>
      </c>
      <c r="G9">
        <v>21908.44</v>
      </c>
    </row>
    <row r="10" spans="2:7" x14ac:dyDescent="0.25">
      <c r="B10" t="s">
        <v>1773</v>
      </c>
      <c r="C10" t="s">
        <v>1774</v>
      </c>
      <c r="D10">
        <v>8</v>
      </c>
      <c r="E10" t="s">
        <v>30</v>
      </c>
      <c r="F10">
        <v>4484</v>
      </c>
      <c r="G10">
        <v>35872</v>
      </c>
    </row>
    <row r="11" spans="2:7" x14ac:dyDescent="0.25">
      <c r="B11" t="s">
        <v>1775</v>
      </c>
      <c r="C11" t="s">
        <v>1776</v>
      </c>
      <c r="D11">
        <v>15</v>
      </c>
      <c r="E11" t="s">
        <v>30</v>
      </c>
      <c r="F11">
        <v>5428</v>
      </c>
      <c r="G11">
        <v>81420</v>
      </c>
    </row>
    <row r="12" spans="2:7" x14ac:dyDescent="0.25">
      <c r="B12" t="s">
        <v>1777</v>
      </c>
      <c r="C12" t="s">
        <v>1778</v>
      </c>
      <c r="D12">
        <v>112</v>
      </c>
      <c r="E12" t="s">
        <v>30</v>
      </c>
      <c r="F12">
        <v>2028.0892857142901</v>
      </c>
      <c r="G12">
        <v>227146</v>
      </c>
    </row>
    <row r="13" spans="2:7" x14ac:dyDescent="0.25">
      <c r="B13" t="s">
        <v>1779</v>
      </c>
      <c r="C13" t="s">
        <v>1780</v>
      </c>
      <c r="D13">
        <v>350</v>
      </c>
      <c r="E13" t="s">
        <v>30</v>
      </c>
      <c r="F13">
        <v>1</v>
      </c>
      <c r="G13">
        <v>350</v>
      </c>
    </row>
    <row r="14" spans="2:7" x14ac:dyDescent="0.25">
      <c r="B14" t="s">
        <v>1781</v>
      </c>
      <c r="C14" t="s">
        <v>1782</v>
      </c>
      <c r="D14">
        <v>408</v>
      </c>
      <c r="E14" t="s">
        <v>30</v>
      </c>
      <c r="F14">
        <v>68</v>
      </c>
      <c r="G14">
        <v>27744</v>
      </c>
    </row>
    <row r="15" spans="2:7" x14ac:dyDescent="0.25">
      <c r="B15" t="s">
        <v>1783</v>
      </c>
      <c r="C15" t="s">
        <v>1784</v>
      </c>
      <c r="D15">
        <v>556</v>
      </c>
      <c r="E15" t="s">
        <v>30</v>
      </c>
      <c r="F15">
        <v>68</v>
      </c>
      <c r="G15">
        <v>37808</v>
      </c>
    </row>
    <row r="16" spans="2:7" x14ac:dyDescent="0.25">
      <c r="B16" t="s">
        <v>1785</v>
      </c>
      <c r="C16" t="s">
        <v>1786</v>
      </c>
      <c r="D16">
        <v>8</v>
      </c>
      <c r="E16" t="s">
        <v>30</v>
      </c>
      <c r="F16">
        <v>68</v>
      </c>
      <c r="G16">
        <v>544</v>
      </c>
    </row>
    <row r="17" spans="2:7" x14ac:dyDescent="0.25">
      <c r="B17" t="s">
        <v>1787</v>
      </c>
      <c r="C17" t="s">
        <v>1788</v>
      </c>
      <c r="D17">
        <v>1152</v>
      </c>
      <c r="E17" t="s">
        <v>30</v>
      </c>
      <c r="F17">
        <v>68</v>
      </c>
      <c r="G17">
        <v>78336</v>
      </c>
    </row>
    <row r="18" spans="2:7" x14ac:dyDescent="0.25">
      <c r="B18" t="s">
        <v>1789</v>
      </c>
      <c r="C18" t="s">
        <v>1790</v>
      </c>
      <c r="D18">
        <v>1078</v>
      </c>
      <c r="E18" t="s">
        <v>30</v>
      </c>
      <c r="F18">
        <v>68</v>
      </c>
      <c r="G18">
        <v>73304</v>
      </c>
    </row>
    <row r="19" spans="2:7" x14ac:dyDescent="0.25">
      <c r="B19" t="s">
        <v>1791</v>
      </c>
      <c r="C19" t="s">
        <v>1792</v>
      </c>
      <c r="D19">
        <v>432</v>
      </c>
      <c r="E19" t="s">
        <v>30</v>
      </c>
      <c r="F19">
        <v>68</v>
      </c>
      <c r="G19">
        <v>29376</v>
      </c>
    </row>
    <row r="20" spans="2:7" x14ac:dyDescent="0.25">
      <c r="B20" t="s">
        <v>1793</v>
      </c>
      <c r="C20" t="s">
        <v>1794</v>
      </c>
      <c r="D20">
        <v>360</v>
      </c>
      <c r="E20" t="s">
        <v>30</v>
      </c>
      <c r="F20">
        <v>68</v>
      </c>
      <c r="G20">
        <v>24480</v>
      </c>
    </row>
    <row r="21" spans="2:7" x14ac:dyDescent="0.25">
      <c r="B21" t="s">
        <v>1795</v>
      </c>
      <c r="C21" t="s">
        <v>1796</v>
      </c>
      <c r="D21">
        <v>496</v>
      </c>
      <c r="E21" t="s">
        <v>30</v>
      </c>
      <c r="F21">
        <v>116.82</v>
      </c>
      <c r="G21">
        <v>57942.720000000001</v>
      </c>
    </row>
    <row r="22" spans="2:7" x14ac:dyDescent="0.25">
      <c r="B22" t="s">
        <v>1797</v>
      </c>
      <c r="C22" t="s">
        <v>1798</v>
      </c>
      <c r="D22">
        <v>423</v>
      </c>
      <c r="E22" t="s">
        <v>30</v>
      </c>
      <c r="F22">
        <v>116.82</v>
      </c>
      <c r="G22">
        <v>49414.86</v>
      </c>
    </row>
    <row r="23" spans="2:7" x14ac:dyDescent="0.25">
      <c r="B23" t="s">
        <v>1799</v>
      </c>
      <c r="C23" t="s">
        <v>1800</v>
      </c>
      <c r="D23">
        <v>24</v>
      </c>
      <c r="E23" t="s">
        <v>30</v>
      </c>
      <c r="F23">
        <v>1</v>
      </c>
      <c r="G23">
        <v>24</v>
      </c>
    </row>
    <row r="24" spans="2:7" x14ac:dyDescent="0.25">
      <c r="B24" t="s">
        <v>1801</v>
      </c>
      <c r="C24" t="s">
        <v>1802</v>
      </c>
      <c r="D24">
        <v>50</v>
      </c>
      <c r="E24" t="s">
        <v>30</v>
      </c>
      <c r="F24">
        <v>145</v>
      </c>
      <c r="G24">
        <v>7250</v>
      </c>
    </row>
    <row r="25" spans="2:7" x14ac:dyDescent="0.25">
      <c r="B25" t="s">
        <v>1803</v>
      </c>
      <c r="C25" t="s">
        <v>1804</v>
      </c>
      <c r="D25">
        <v>135</v>
      </c>
      <c r="E25" t="s">
        <v>30</v>
      </c>
      <c r="F25">
        <v>145</v>
      </c>
      <c r="G25">
        <v>19575</v>
      </c>
    </row>
    <row r="26" spans="2:7" x14ac:dyDescent="0.25">
      <c r="B26" t="s">
        <v>1805</v>
      </c>
      <c r="C26" t="s">
        <v>1806</v>
      </c>
      <c r="D26">
        <v>185</v>
      </c>
      <c r="E26" t="s">
        <v>30</v>
      </c>
      <c r="F26">
        <v>145</v>
      </c>
      <c r="G26">
        <v>26825</v>
      </c>
    </row>
    <row r="27" spans="2:7" x14ac:dyDescent="0.25">
      <c r="B27" t="s">
        <v>1807</v>
      </c>
      <c r="C27" t="s">
        <v>1808</v>
      </c>
      <c r="D27">
        <v>600</v>
      </c>
      <c r="E27" t="s">
        <v>30</v>
      </c>
      <c r="F27">
        <v>145</v>
      </c>
      <c r="G27">
        <v>87000</v>
      </c>
    </row>
    <row r="28" spans="2:7" x14ac:dyDescent="0.25">
      <c r="B28" t="s">
        <v>1809</v>
      </c>
      <c r="C28" t="s">
        <v>1810</v>
      </c>
      <c r="D28">
        <v>550</v>
      </c>
      <c r="E28" t="s">
        <v>30</v>
      </c>
      <c r="F28">
        <v>145</v>
      </c>
      <c r="G28">
        <v>79750</v>
      </c>
    </row>
    <row r="29" spans="2:7" x14ac:dyDescent="0.25">
      <c r="B29" t="s">
        <v>1811</v>
      </c>
      <c r="C29" t="s">
        <v>1812</v>
      </c>
      <c r="D29">
        <v>600</v>
      </c>
      <c r="E29" t="s">
        <v>30</v>
      </c>
      <c r="F29">
        <v>145</v>
      </c>
      <c r="G29">
        <v>87000</v>
      </c>
    </row>
    <row r="30" spans="2:7" x14ac:dyDescent="0.25">
      <c r="B30" t="s">
        <v>1813</v>
      </c>
      <c r="C30" t="s">
        <v>1814</v>
      </c>
      <c r="D30">
        <v>537</v>
      </c>
      <c r="E30" t="s">
        <v>30</v>
      </c>
      <c r="F30">
        <v>145</v>
      </c>
      <c r="G30">
        <v>77865</v>
      </c>
    </row>
    <row r="31" spans="2:7" x14ac:dyDescent="0.25">
      <c r="B31" t="s">
        <v>1815</v>
      </c>
      <c r="C31" t="s">
        <v>1816</v>
      </c>
      <c r="D31">
        <v>587</v>
      </c>
      <c r="E31" t="s">
        <v>30</v>
      </c>
      <c r="F31">
        <v>145</v>
      </c>
      <c r="G31">
        <v>85115</v>
      </c>
    </row>
    <row r="32" spans="2:7" x14ac:dyDescent="0.25">
      <c r="B32" t="s">
        <v>1817</v>
      </c>
      <c r="C32" t="s">
        <v>1818</v>
      </c>
      <c r="D32">
        <v>310</v>
      </c>
      <c r="E32" t="s">
        <v>30</v>
      </c>
      <c r="F32">
        <v>145</v>
      </c>
      <c r="G32">
        <v>44950</v>
      </c>
    </row>
    <row r="33" spans="2:7" x14ac:dyDescent="0.25">
      <c r="B33" t="s">
        <v>1819</v>
      </c>
      <c r="C33" t="s">
        <v>1820</v>
      </c>
      <c r="D33">
        <v>384</v>
      </c>
      <c r="E33" t="s">
        <v>30</v>
      </c>
      <c r="F33">
        <v>145</v>
      </c>
      <c r="G33">
        <v>55680</v>
      </c>
    </row>
    <row r="34" spans="2:7" x14ac:dyDescent="0.25">
      <c r="B34" t="s">
        <v>1821</v>
      </c>
      <c r="C34" t="s">
        <v>1822</v>
      </c>
      <c r="D34">
        <v>308</v>
      </c>
      <c r="E34" t="s">
        <v>30</v>
      </c>
      <c r="F34">
        <v>145</v>
      </c>
      <c r="G34">
        <v>44660</v>
      </c>
    </row>
    <row r="35" spans="2:7" x14ac:dyDescent="0.25">
      <c r="B35" t="s">
        <v>1823</v>
      </c>
      <c r="C35" t="s">
        <v>1824</v>
      </c>
      <c r="D35">
        <v>74</v>
      </c>
      <c r="E35" t="s">
        <v>30</v>
      </c>
      <c r="F35">
        <v>1</v>
      </c>
      <c r="G35">
        <v>74</v>
      </c>
    </row>
    <row r="36" spans="2:7" x14ac:dyDescent="0.25">
      <c r="B36" t="s">
        <v>1825</v>
      </c>
      <c r="C36" t="s">
        <v>1826</v>
      </c>
      <c r="D36">
        <v>9</v>
      </c>
      <c r="E36" t="s">
        <v>30</v>
      </c>
      <c r="F36">
        <v>1</v>
      </c>
      <c r="G36">
        <v>9</v>
      </c>
    </row>
    <row r="37" spans="2:7" x14ac:dyDescent="0.25">
      <c r="B37" t="s">
        <v>1827</v>
      </c>
      <c r="C37" t="s">
        <v>1828</v>
      </c>
      <c r="D37">
        <v>24</v>
      </c>
      <c r="E37" t="s">
        <v>30</v>
      </c>
      <c r="F37">
        <v>1</v>
      </c>
      <c r="G37">
        <v>24</v>
      </c>
    </row>
    <row r="38" spans="2:7" x14ac:dyDescent="0.25">
      <c r="B38" t="s">
        <v>1829</v>
      </c>
      <c r="C38" t="s">
        <v>1830</v>
      </c>
      <c r="D38">
        <v>1989</v>
      </c>
      <c r="E38" t="s">
        <v>30</v>
      </c>
      <c r="F38">
        <v>1</v>
      </c>
      <c r="G38">
        <v>1989</v>
      </c>
    </row>
    <row r="39" spans="2:7" x14ac:dyDescent="0.25">
      <c r="B39" t="s">
        <v>1831</v>
      </c>
      <c r="C39" t="s">
        <v>1832</v>
      </c>
      <c r="D39">
        <v>26</v>
      </c>
      <c r="E39" t="s">
        <v>30</v>
      </c>
      <c r="F39">
        <v>1</v>
      </c>
      <c r="G39">
        <v>26</v>
      </c>
    </row>
    <row r="40" spans="2:7" x14ac:dyDescent="0.25">
      <c r="B40" t="s">
        <v>1833</v>
      </c>
      <c r="C40" t="s">
        <v>1834</v>
      </c>
      <c r="D40">
        <v>25</v>
      </c>
      <c r="E40" t="s">
        <v>30</v>
      </c>
      <c r="F40">
        <v>1</v>
      </c>
      <c r="G40">
        <v>25</v>
      </c>
    </row>
    <row r="41" spans="2:7" x14ac:dyDescent="0.25">
      <c r="B41" t="s">
        <v>1835</v>
      </c>
      <c r="C41" t="s">
        <v>1836</v>
      </c>
      <c r="D41">
        <v>15</v>
      </c>
      <c r="E41" t="s">
        <v>30</v>
      </c>
      <c r="F41">
        <v>1</v>
      </c>
      <c r="G41">
        <v>15</v>
      </c>
    </row>
    <row r="42" spans="2:7" x14ac:dyDescent="0.25">
      <c r="B42" t="s">
        <v>1837</v>
      </c>
      <c r="C42" t="s">
        <v>1838</v>
      </c>
      <c r="D42">
        <v>29</v>
      </c>
      <c r="E42" t="s">
        <v>30</v>
      </c>
      <c r="F42">
        <v>1</v>
      </c>
      <c r="G42">
        <v>29</v>
      </c>
    </row>
    <row r="43" spans="2:7" x14ac:dyDescent="0.25">
      <c r="B43" t="s">
        <v>1839</v>
      </c>
      <c r="C43" t="s">
        <v>1840</v>
      </c>
      <c r="D43">
        <v>216</v>
      </c>
      <c r="E43" t="s">
        <v>30</v>
      </c>
      <c r="F43">
        <v>1</v>
      </c>
      <c r="G43">
        <v>216</v>
      </c>
    </row>
    <row r="44" spans="2:7" x14ac:dyDescent="0.25">
      <c r="B44" t="s">
        <v>1841</v>
      </c>
      <c r="C44" t="s">
        <v>1842</v>
      </c>
      <c r="D44">
        <v>39</v>
      </c>
      <c r="E44" t="s">
        <v>30</v>
      </c>
      <c r="F44">
        <v>1</v>
      </c>
      <c r="G44">
        <v>39</v>
      </c>
    </row>
    <row r="45" spans="2:7" x14ac:dyDescent="0.25">
      <c r="B45" t="s">
        <v>1843</v>
      </c>
      <c r="C45" t="s">
        <v>1844</v>
      </c>
      <c r="D45">
        <v>91</v>
      </c>
      <c r="E45" t="s">
        <v>30</v>
      </c>
      <c r="F45">
        <v>1</v>
      </c>
      <c r="G45">
        <v>91</v>
      </c>
    </row>
    <row r="46" spans="2:7" x14ac:dyDescent="0.25">
      <c r="B46" t="s">
        <v>1845</v>
      </c>
      <c r="C46" t="s">
        <v>1846</v>
      </c>
      <c r="D46">
        <v>3</v>
      </c>
      <c r="E46" t="s">
        <v>30</v>
      </c>
      <c r="F46">
        <v>1</v>
      </c>
      <c r="G46">
        <v>3</v>
      </c>
    </row>
    <row r="47" spans="2:7" x14ac:dyDescent="0.25">
      <c r="B47" t="s">
        <v>1847</v>
      </c>
      <c r="C47" t="s">
        <v>1848</v>
      </c>
      <c r="D47">
        <v>15</v>
      </c>
      <c r="E47" t="s">
        <v>30</v>
      </c>
      <c r="F47">
        <v>265.5</v>
      </c>
      <c r="G47">
        <v>3982.5</v>
      </c>
    </row>
    <row r="48" spans="2:7" x14ac:dyDescent="0.25">
      <c r="B48" t="s">
        <v>1849</v>
      </c>
      <c r="C48" t="s">
        <v>1850</v>
      </c>
      <c r="D48">
        <v>12</v>
      </c>
      <c r="E48" t="s">
        <v>30</v>
      </c>
      <c r="F48">
        <v>159.30000000000001</v>
      </c>
      <c r="G48">
        <v>1911.6</v>
      </c>
    </row>
    <row r="49" spans="2:7" x14ac:dyDescent="0.25">
      <c r="B49" t="s">
        <v>1851</v>
      </c>
      <c r="C49" t="s">
        <v>1852</v>
      </c>
      <c r="D49">
        <v>173</v>
      </c>
      <c r="E49" t="s">
        <v>30</v>
      </c>
      <c r="F49">
        <v>159.30000000000001</v>
      </c>
      <c r="G49">
        <v>27558.9</v>
      </c>
    </row>
    <row r="50" spans="2:7" x14ac:dyDescent="0.25">
      <c r="B50" t="s">
        <v>1853</v>
      </c>
      <c r="C50" t="s">
        <v>1854</v>
      </c>
      <c r="D50">
        <v>8</v>
      </c>
      <c r="E50" t="s">
        <v>30</v>
      </c>
      <c r="F50">
        <v>13160</v>
      </c>
      <c r="G50">
        <v>105280</v>
      </c>
    </row>
    <row r="51" spans="2:7" x14ac:dyDescent="0.25">
      <c r="B51" t="s">
        <v>1855</v>
      </c>
      <c r="C51" t="s">
        <v>1856</v>
      </c>
      <c r="D51">
        <v>1200</v>
      </c>
      <c r="E51" t="s">
        <v>30</v>
      </c>
      <c r="F51">
        <v>1</v>
      </c>
      <c r="G51">
        <v>1200</v>
      </c>
    </row>
    <row r="52" spans="2:7" x14ac:dyDescent="0.25">
      <c r="B52" t="s">
        <v>1857</v>
      </c>
      <c r="C52" t="s">
        <v>1858</v>
      </c>
      <c r="D52">
        <v>100</v>
      </c>
      <c r="E52" t="s">
        <v>30</v>
      </c>
      <c r="F52">
        <v>76.7</v>
      </c>
      <c r="G52">
        <v>7670</v>
      </c>
    </row>
    <row r="53" spans="2:7" x14ac:dyDescent="0.25">
      <c r="B53" t="s">
        <v>1859</v>
      </c>
      <c r="C53" t="s">
        <v>1860</v>
      </c>
      <c r="D53">
        <v>5</v>
      </c>
      <c r="E53" t="s">
        <v>30</v>
      </c>
      <c r="F53">
        <v>1</v>
      </c>
      <c r="G53">
        <v>5</v>
      </c>
    </row>
    <row r="54" spans="2:7" x14ac:dyDescent="0.25">
      <c r="B54" t="s">
        <v>1861</v>
      </c>
      <c r="C54" t="s">
        <v>1862</v>
      </c>
      <c r="D54">
        <v>1</v>
      </c>
      <c r="E54" t="s">
        <v>30</v>
      </c>
      <c r="F54">
        <v>1</v>
      </c>
      <c r="G54">
        <v>1</v>
      </c>
    </row>
    <row r="55" spans="2:7" x14ac:dyDescent="0.25">
      <c r="B55" t="s">
        <v>1863</v>
      </c>
      <c r="C55" t="s">
        <v>1864</v>
      </c>
      <c r="D55">
        <v>64</v>
      </c>
      <c r="E55" t="s">
        <v>30</v>
      </c>
      <c r="F55">
        <v>1</v>
      </c>
      <c r="G55">
        <v>64</v>
      </c>
    </row>
    <row r="56" spans="2:7" x14ac:dyDescent="0.25">
      <c r="B56" t="s">
        <v>1865</v>
      </c>
      <c r="C56" t="s">
        <v>1866</v>
      </c>
      <c r="D56">
        <v>92</v>
      </c>
      <c r="E56" t="s">
        <v>30</v>
      </c>
      <c r="F56">
        <v>1</v>
      </c>
      <c r="G56">
        <v>92</v>
      </c>
    </row>
    <row r="57" spans="2:7" x14ac:dyDescent="0.25">
      <c r="B57" t="s">
        <v>1867</v>
      </c>
      <c r="C57" t="s">
        <v>1868</v>
      </c>
      <c r="D57">
        <v>35</v>
      </c>
      <c r="E57" t="s">
        <v>30</v>
      </c>
      <c r="F57">
        <v>1</v>
      </c>
      <c r="G57">
        <v>35</v>
      </c>
    </row>
    <row r="58" spans="2:7" x14ac:dyDescent="0.25">
      <c r="B58" t="s">
        <v>1869</v>
      </c>
      <c r="C58" t="s">
        <v>1870</v>
      </c>
      <c r="D58">
        <v>129</v>
      </c>
      <c r="E58" t="s">
        <v>30</v>
      </c>
      <c r="F58">
        <v>1</v>
      </c>
      <c r="G58">
        <v>129</v>
      </c>
    </row>
    <row r="59" spans="2:7" x14ac:dyDescent="0.25">
      <c r="B59" t="s">
        <v>1871</v>
      </c>
      <c r="C59" t="s">
        <v>1872</v>
      </c>
      <c r="D59">
        <v>577</v>
      </c>
      <c r="E59" t="s">
        <v>30</v>
      </c>
      <c r="F59">
        <v>1</v>
      </c>
      <c r="G59">
        <v>577</v>
      </c>
    </row>
    <row r="60" spans="2:7" x14ac:dyDescent="0.25">
      <c r="B60" t="s">
        <v>1873</v>
      </c>
      <c r="C60" t="s">
        <v>1874</v>
      </c>
      <c r="D60">
        <v>619</v>
      </c>
      <c r="E60" t="s">
        <v>30</v>
      </c>
      <c r="F60">
        <v>890</v>
      </c>
      <c r="G60">
        <v>550910</v>
      </c>
    </row>
    <row r="61" spans="2:7" x14ac:dyDescent="0.25">
      <c r="B61" t="s">
        <v>1875</v>
      </c>
      <c r="C61" t="s">
        <v>1876</v>
      </c>
      <c r="D61">
        <v>415</v>
      </c>
      <c r="E61" t="s">
        <v>30</v>
      </c>
      <c r="F61">
        <v>1100</v>
      </c>
      <c r="G61">
        <v>456500</v>
      </c>
    </row>
    <row r="62" spans="2:7" x14ac:dyDescent="0.25">
      <c r="B62" t="s">
        <v>1877</v>
      </c>
      <c r="C62" t="s">
        <v>1878</v>
      </c>
      <c r="D62">
        <v>48</v>
      </c>
      <c r="E62" t="s">
        <v>30</v>
      </c>
      <c r="F62">
        <v>1</v>
      </c>
      <c r="G62">
        <v>48</v>
      </c>
    </row>
    <row r="63" spans="2:7" x14ac:dyDescent="0.25">
      <c r="B63" t="s">
        <v>1879</v>
      </c>
      <c r="C63" t="s">
        <v>1880</v>
      </c>
      <c r="D63">
        <v>24</v>
      </c>
      <c r="E63" t="s">
        <v>30</v>
      </c>
      <c r="F63">
        <v>1</v>
      </c>
      <c r="G63">
        <v>24</v>
      </c>
    </row>
    <row r="64" spans="2:7" x14ac:dyDescent="0.25">
      <c r="B64" t="s">
        <v>1881</v>
      </c>
      <c r="C64" t="s">
        <v>1882</v>
      </c>
      <c r="D64">
        <v>1</v>
      </c>
      <c r="E64" t="s">
        <v>30</v>
      </c>
      <c r="F64">
        <v>1</v>
      </c>
      <c r="G64">
        <v>1</v>
      </c>
    </row>
    <row r="65" spans="2:7" x14ac:dyDescent="0.25">
      <c r="B65" t="s">
        <v>1883</v>
      </c>
      <c r="C65" t="s">
        <v>1884</v>
      </c>
      <c r="D65">
        <v>356</v>
      </c>
      <c r="E65" t="s">
        <v>30</v>
      </c>
      <c r="F65">
        <v>436.07528089887597</v>
      </c>
      <c r="G65">
        <v>155242.79999999999</v>
      </c>
    </row>
    <row r="66" spans="2:7" x14ac:dyDescent="0.25">
      <c r="B66" t="s">
        <v>1885</v>
      </c>
      <c r="C66" t="s">
        <v>1886</v>
      </c>
      <c r="D66">
        <v>15</v>
      </c>
      <c r="E66" t="s">
        <v>30</v>
      </c>
      <c r="F66">
        <v>849.6</v>
      </c>
      <c r="G66">
        <v>12744</v>
      </c>
    </row>
    <row r="67" spans="2:7" x14ac:dyDescent="0.25">
      <c r="B67" t="s">
        <v>1887</v>
      </c>
      <c r="C67" t="s">
        <v>1888</v>
      </c>
      <c r="D67">
        <v>24</v>
      </c>
      <c r="E67" t="s">
        <v>30</v>
      </c>
      <c r="F67">
        <v>1</v>
      </c>
      <c r="G67">
        <v>24</v>
      </c>
    </row>
    <row r="68" spans="2:7" x14ac:dyDescent="0.25">
      <c r="B68" t="s">
        <v>1889</v>
      </c>
      <c r="C68" t="s">
        <v>1890</v>
      </c>
      <c r="D68">
        <v>14</v>
      </c>
      <c r="E68" t="s">
        <v>30</v>
      </c>
      <c r="F68">
        <v>1</v>
      </c>
      <c r="G68">
        <v>14</v>
      </c>
    </row>
    <row r="69" spans="2:7" x14ac:dyDescent="0.25">
      <c r="B69" t="s">
        <v>1891</v>
      </c>
      <c r="C69" t="s">
        <v>1892</v>
      </c>
      <c r="D69">
        <v>16</v>
      </c>
      <c r="E69" t="s">
        <v>30</v>
      </c>
      <c r="F69">
        <v>1</v>
      </c>
      <c r="G69">
        <v>16</v>
      </c>
    </row>
    <row r="70" spans="2:7" x14ac:dyDescent="0.25">
      <c r="B70" t="s">
        <v>1893</v>
      </c>
      <c r="C70" t="s">
        <v>1894</v>
      </c>
      <c r="D70">
        <v>25</v>
      </c>
      <c r="E70" t="s">
        <v>30</v>
      </c>
      <c r="F70">
        <v>1</v>
      </c>
      <c r="G70">
        <v>25</v>
      </c>
    </row>
    <row r="71" spans="2:7" x14ac:dyDescent="0.25">
      <c r="B71" t="s">
        <v>1895</v>
      </c>
      <c r="C71" t="s">
        <v>1896</v>
      </c>
      <c r="D71">
        <v>36</v>
      </c>
      <c r="E71" t="s">
        <v>30</v>
      </c>
      <c r="F71">
        <v>1</v>
      </c>
      <c r="G71">
        <v>36</v>
      </c>
    </row>
    <row r="72" spans="2:7" x14ac:dyDescent="0.25">
      <c r="B72" t="s">
        <v>1897</v>
      </c>
      <c r="C72" t="s">
        <v>1898</v>
      </c>
      <c r="D72">
        <v>189</v>
      </c>
      <c r="E72" t="s">
        <v>30</v>
      </c>
      <c r="F72">
        <v>1</v>
      </c>
      <c r="G72">
        <v>189</v>
      </c>
    </row>
    <row r="73" spans="2:7" x14ac:dyDescent="0.25">
      <c r="B73" t="s">
        <v>1899</v>
      </c>
      <c r="C73" t="s">
        <v>1900</v>
      </c>
      <c r="D73">
        <v>2</v>
      </c>
      <c r="E73" t="s">
        <v>30</v>
      </c>
      <c r="F73">
        <v>1</v>
      </c>
      <c r="G73">
        <v>2</v>
      </c>
    </row>
    <row r="74" spans="2:7" x14ac:dyDescent="0.25">
      <c r="B74" t="s">
        <v>1901</v>
      </c>
      <c r="C74" t="s">
        <v>1902</v>
      </c>
      <c r="D74">
        <v>103</v>
      </c>
      <c r="E74" t="s">
        <v>30</v>
      </c>
      <c r="F74">
        <v>1</v>
      </c>
      <c r="G74">
        <v>103</v>
      </c>
    </row>
    <row r="75" spans="2:7" x14ac:dyDescent="0.25">
      <c r="B75" t="s">
        <v>1903</v>
      </c>
      <c r="C75" t="s">
        <v>1904</v>
      </c>
      <c r="D75">
        <v>738</v>
      </c>
      <c r="E75" t="s">
        <v>30</v>
      </c>
      <c r="F75">
        <v>1</v>
      </c>
      <c r="G75">
        <v>738</v>
      </c>
    </row>
    <row r="76" spans="2:7" x14ac:dyDescent="0.25">
      <c r="B76" t="s">
        <v>1905</v>
      </c>
      <c r="C76" t="s">
        <v>1906</v>
      </c>
      <c r="D76">
        <v>90</v>
      </c>
      <c r="E76" t="s">
        <v>30</v>
      </c>
      <c r="F76">
        <v>1</v>
      </c>
      <c r="G76">
        <v>90</v>
      </c>
    </row>
    <row r="77" spans="2:7" x14ac:dyDescent="0.25">
      <c r="B77" t="s">
        <v>1907</v>
      </c>
      <c r="C77" t="s">
        <v>1908</v>
      </c>
      <c r="D77">
        <v>41</v>
      </c>
      <c r="E77" t="s">
        <v>30</v>
      </c>
      <c r="F77">
        <v>1</v>
      </c>
      <c r="G77">
        <v>41</v>
      </c>
    </row>
    <row r="78" spans="2:7" x14ac:dyDescent="0.25">
      <c r="B78" t="s">
        <v>1909</v>
      </c>
      <c r="C78" t="s">
        <v>1910</v>
      </c>
      <c r="D78">
        <v>1998</v>
      </c>
      <c r="E78" t="s">
        <v>30</v>
      </c>
      <c r="F78">
        <v>1</v>
      </c>
      <c r="G78">
        <v>1998</v>
      </c>
    </row>
    <row r="79" spans="2:7" x14ac:dyDescent="0.25">
      <c r="B79" t="s">
        <v>1911</v>
      </c>
      <c r="C79" t="s">
        <v>1912</v>
      </c>
      <c r="D79">
        <v>1</v>
      </c>
      <c r="E79" t="s">
        <v>30</v>
      </c>
      <c r="F79">
        <v>1</v>
      </c>
      <c r="G79">
        <v>1</v>
      </c>
    </row>
    <row r="80" spans="2:7" x14ac:dyDescent="0.25">
      <c r="B80" t="s">
        <v>1913</v>
      </c>
      <c r="C80" t="s">
        <v>1914</v>
      </c>
      <c r="D80">
        <v>2</v>
      </c>
      <c r="E80" t="s">
        <v>30</v>
      </c>
      <c r="F80">
        <v>1</v>
      </c>
      <c r="G80">
        <v>2</v>
      </c>
    </row>
    <row r="81" spans="2:7" x14ac:dyDescent="0.25">
      <c r="B81" t="s">
        <v>1915</v>
      </c>
      <c r="C81" t="s">
        <v>1916</v>
      </c>
      <c r="D81">
        <v>26</v>
      </c>
      <c r="E81" t="s">
        <v>30</v>
      </c>
      <c r="F81">
        <v>1</v>
      </c>
      <c r="G81">
        <v>26</v>
      </c>
    </row>
    <row r="82" spans="2:7" x14ac:dyDescent="0.25">
      <c r="B82" t="s">
        <v>1917</v>
      </c>
      <c r="C82" t="s">
        <v>1918</v>
      </c>
      <c r="D82">
        <v>14</v>
      </c>
      <c r="E82" t="s">
        <v>30</v>
      </c>
      <c r="F82">
        <v>1</v>
      </c>
      <c r="G82">
        <v>14</v>
      </c>
    </row>
    <row r="83" spans="2:7" x14ac:dyDescent="0.25">
      <c r="B83" t="s">
        <v>1919</v>
      </c>
      <c r="C83" t="s">
        <v>1920</v>
      </c>
      <c r="D83">
        <v>30</v>
      </c>
      <c r="E83" t="s">
        <v>30</v>
      </c>
      <c r="F83">
        <v>1</v>
      </c>
      <c r="G83">
        <v>30</v>
      </c>
    </row>
    <row r="84" spans="2:7" x14ac:dyDescent="0.25">
      <c r="B84" t="s">
        <v>1921</v>
      </c>
      <c r="C84" t="s">
        <v>1922</v>
      </c>
      <c r="D84">
        <v>4</v>
      </c>
      <c r="E84" t="s">
        <v>30</v>
      </c>
      <c r="F84">
        <v>1</v>
      </c>
      <c r="G84">
        <v>4</v>
      </c>
    </row>
    <row r="85" spans="2:7" x14ac:dyDescent="0.25">
      <c r="B85" t="s">
        <v>1923</v>
      </c>
      <c r="C85" t="s">
        <v>1924</v>
      </c>
      <c r="D85">
        <v>17</v>
      </c>
      <c r="E85" t="s">
        <v>30</v>
      </c>
      <c r="F85">
        <v>1</v>
      </c>
      <c r="G85">
        <v>17</v>
      </c>
    </row>
    <row r="86" spans="2:7" x14ac:dyDescent="0.25">
      <c r="B86" t="s">
        <v>1925</v>
      </c>
      <c r="C86" t="s">
        <v>1926</v>
      </c>
      <c r="D86">
        <v>4</v>
      </c>
      <c r="E86" t="s">
        <v>30</v>
      </c>
      <c r="F86">
        <v>1</v>
      </c>
      <c r="G86">
        <v>4</v>
      </c>
    </row>
    <row r="87" spans="2:7" x14ac:dyDescent="0.25">
      <c r="B87" t="s">
        <v>1927</v>
      </c>
      <c r="C87" t="s">
        <v>1928</v>
      </c>
      <c r="D87">
        <v>22</v>
      </c>
      <c r="E87" t="s">
        <v>30</v>
      </c>
      <c r="F87">
        <v>1</v>
      </c>
      <c r="G87">
        <v>22</v>
      </c>
    </row>
    <row r="88" spans="2:7" x14ac:dyDescent="0.25">
      <c r="B88" t="s">
        <v>1929</v>
      </c>
      <c r="C88" t="s">
        <v>1930</v>
      </c>
      <c r="D88">
        <v>13</v>
      </c>
      <c r="E88" t="s">
        <v>30</v>
      </c>
      <c r="F88">
        <v>1</v>
      </c>
      <c r="G88">
        <v>13</v>
      </c>
    </row>
    <row r="89" spans="2:7" x14ac:dyDescent="0.25">
      <c r="B89" t="s">
        <v>1931</v>
      </c>
      <c r="C89" t="s">
        <v>1932</v>
      </c>
      <c r="D89">
        <v>1</v>
      </c>
      <c r="E89" t="s">
        <v>30</v>
      </c>
      <c r="F89">
        <v>1</v>
      </c>
      <c r="G89">
        <v>1</v>
      </c>
    </row>
    <row r="90" spans="2:7" x14ac:dyDescent="0.25">
      <c r="B90" t="s">
        <v>1933</v>
      </c>
      <c r="C90" t="s">
        <v>1934</v>
      </c>
      <c r="D90">
        <v>13</v>
      </c>
      <c r="E90" t="s">
        <v>30</v>
      </c>
      <c r="F90">
        <v>1</v>
      </c>
      <c r="G90">
        <v>13</v>
      </c>
    </row>
    <row r="91" spans="2:7" x14ac:dyDescent="0.25">
      <c r="B91" t="s">
        <v>1935</v>
      </c>
      <c r="C91" t="s">
        <v>1936</v>
      </c>
      <c r="D91">
        <v>39</v>
      </c>
      <c r="E91" t="s">
        <v>30</v>
      </c>
      <c r="F91">
        <v>1</v>
      </c>
      <c r="G91">
        <v>39</v>
      </c>
    </row>
    <row r="92" spans="2:7" x14ac:dyDescent="0.25">
      <c r="B92" t="s">
        <v>1937</v>
      </c>
      <c r="C92" t="s">
        <v>1938</v>
      </c>
      <c r="D92">
        <v>4</v>
      </c>
      <c r="E92" t="s">
        <v>30</v>
      </c>
      <c r="F92">
        <v>1</v>
      </c>
      <c r="G92">
        <v>4</v>
      </c>
    </row>
    <row r="93" spans="2:7" x14ac:dyDescent="0.25">
      <c r="B93" t="s">
        <v>1939</v>
      </c>
      <c r="C93" t="s">
        <v>1940</v>
      </c>
      <c r="D93">
        <v>7</v>
      </c>
      <c r="E93" t="s">
        <v>30</v>
      </c>
      <c r="F93">
        <v>1</v>
      </c>
      <c r="G93">
        <v>7</v>
      </c>
    </row>
    <row r="94" spans="2:7" x14ac:dyDescent="0.25">
      <c r="B94" t="s">
        <v>1941</v>
      </c>
      <c r="C94" t="s">
        <v>1942</v>
      </c>
      <c r="D94">
        <v>58</v>
      </c>
      <c r="E94" t="s">
        <v>30</v>
      </c>
      <c r="F94">
        <v>1</v>
      </c>
      <c r="G94">
        <v>58</v>
      </c>
    </row>
    <row r="95" spans="2:7" x14ac:dyDescent="0.25">
      <c r="B95" t="s">
        <v>1943</v>
      </c>
      <c r="C95" t="s">
        <v>1944</v>
      </c>
      <c r="D95">
        <v>2</v>
      </c>
      <c r="E95" t="s">
        <v>30</v>
      </c>
      <c r="F95">
        <v>1</v>
      </c>
      <c r="G95">
        <v>2</v>
      </c>
    </row>
    <row r="96" spans="2:7" x14ac:dyDescent="0.25">
      <c r="B96" t="s">
        <v>1945</v>
      </c>
      <c r="C96" t="s">
        <v>1946</v>
      </c>
      <c r="D96">
        <v>19</v>
      </c>
      <c r="E96" t="s">
        <v>30</v>
      </c>
      <c r="F96">
        <v>1</v>
      </c>
      <c r="G96">
        <v>19</v>
      </c>
    </row>
    <row r="97" spans="2:7" x14ac:dyDescent="0.25">
      <c r="B97" t="s">
        <v>1947</v>
      </c>
      <c r="C97" t="s">
        <v>1948</v>
      </c>
      <c r="D97">
        <v>20</v>
      </c>
      <c r="E97" t="s">
        <v>30</v>
      </c>
      <c r="F97">
        <v>1</v>
      </c>
      <c r="G97">
        <v>20</v>
      </c>
    </row>
    <row r="98" spans="2:7" x14ac:dyDescent="0.25">
      <c r="B98" t="s">
        <v>1949</v>
      </c>
      <c r="C98" t="s">
        <v>1950</v>
      </c>
      <c r="D98">
        <v>20</v>
      </c>
      <c r="E98" t="s">
        <v>30</v>
      </c>
      <c r="F98">
        <v>1</v>
      </c>
      <c r="G98">
        <v>20</v>
      </c>
    </row>
    <row r="99" spans="2:7" x14ac:dyDescent="0.25">
      <c r="B99" t="s">
        <v>1951</v>
      </c>
      <c r="C99" t="s">
        <v>1952</v>
      </c>
      <c r="D99">
        <v>5</v>
      </c>
      <c r="E99" t="s">
        <v>30</v>
      </c>
      <c r="F99">
        <v>1</v>
      </c>
      <c r="G99">
        <v>5</v>
      </c>
    </row>
    <row r="100" spans="2:7" x14ac:dyDescent="0.25">
      <c r="B100" t="s">
        <v>1953</v>
      </c>
      <c r="C100" t="s">
        <v>1954</v>
      </c>
      <c r="D100">
        <v>6</v>
      </c>
      <c r="E100" t="s">
        <v>30</v>
      </c>
      <c r="F100">
        <v>1</v>
      </c>
      <c r="G100">
        <v>6</v>
      </c>
    </row>
    <row r="101" spans="2:7" x14ac:dyDescent="0.25">
      <c r="B101" t="s">
        <v>1955</v>
      </c>
      <c r="C101" t="s">
        <v>1956</v>
      </c>
      <c r="D101">
        <v>253</v>
      </c>
      <c r="E101" t="s">
        <v>30</v>
      </c>
      <c r="F101">
        <v>285.01</v>
      </c>
      <c r="G101">
        <v>72107.53</v>
      </c>
    </row>
    <row r="102" spans="2:7" x14ac:dyDescent="0.25">
      <c r="B102" t="s">
        <v>1957</v>
      </c>
      <c r="C102" t="s">
        <v>1958</v>
      </c>
      <c r="D102">
        <v>305</v>
      </c>
      <c r="E102" t="s">
        <v>30</v>
      </c>
      <c r="F102">
        <v>285.01</v>
      </c>
      <c r="G102">
        <v>86928.05</v>
      </c>
    </row>
    <row r="103" spans="2:7" x14ac:dyDescent="0.25">
      <c r="B103" t="s">
        <v>1959</v>
      </c>
      <c r="C103" t="s">
        <v>1960</v>
      </c>
      <c r="D103">
        <v>304</v>
      </c>
      <c r="E103" t="s">
        <v>30</v>
      </c>
      <c r="F103">
        <v>285.01</v>
      </c>
      <c r="G103">
        <v>86643.04</v>
      </c>
    </row>
    <row r="104" spans="2:7" x14ac:dyDescent="0.25">
      <c r="B104" t="s">
        <v>1961</v>
      </c>
      <c r="C104" t="s">
        <v>1962</v>
      </c>
      <c r="D104">
        <v>300</v>
      </c>
      <c r="E104" t="s">
        <v>30</v>
      </c>
      <c r="F104">
        <v>285.01</v>
      </c>
      <c r="G104">
        <v>85503</v>
      </c>
    </row>
    <row r="105" spans="2:7" x14ac:dyDescent="0.25">
      <c r="B105" t="s">
        <v>1963</v>
      </c>
      <c r="C105" t="s">
        <v>1964</v>
      </c>
      <c r="D105">
        <v>350</v>
      </c>
      <c r="E105" t="s">
        <v>30</v>
      </c>
      <c r="F105">
        <v>285.01</v>
      </c>
      <c r="G105">
        <v>99753.5</v>
      </c>
    </row>
    <row r="106" spans="2:7" x14ac:dyDescent="0.25">
      <c r="B106" t="s">
        <v>1965</v>
      </c>
      <c r="C106" t="s">
        <v>1966</v>
      </c>
      <c r="D106">
        <v>6</v>
      </c>
      <c r="E106" t="s">
        <v>30</v>
      </c>
      <c r="F106">
        <v>1</v>
      </c>
      <c r="G106">
        <v>6</v>
      </c>
    </row>
    <row r="107" spans="2:7" x14ac:dyDescent="0.25">
      <c r="B107" t="s">
        <v>1967</v>
      </c>
      <c r="C107" t="s">
        <v>1968</v>
      </c>
      <c r="D107">
        <v>151</v>
      </c>
      <c r="E107" t="s">
        <v>30</v>
      </c>
      <c r="F107">
        <v>1</v>
      </c>
      <c r="G107">
        <v>151</v>
      </c>
    </row>
    <row r="108" spans="2:7" x14ac:dyDescent="0.25">
      <c r="B108" t="s">
        <v>1969</v>
      </c>
      <c r="C108" t="s">
        <v>1970</v>
      </c>
      <c r="D108">
        <v>17</v>
      </c>
      <c r="E108" t="s">
        <v>30</v>
      </c>
      <c r="F108">
        <v>1</v>
      </c>
      <c r="G108">
        <v>17</v>
      </c>
    </row>
    <row r="109" spans="2:7" x14ac:dyDescent="0.25">
      <c r="B109" t="s">
        <v>1971</v>
      </c>
      <c r="C109" t="s">
        <v>1972</v>
      </c>
      <c r="D109">
        <v>8</v>
      </c>
      <c r="E109" t="s">
        <v>30</v>
      </c>
      <c r="F109">
        <v>1</v>
      </c>
      <c r="G109">
        <v>8</v>
      </c>
    </row>
    <row r="110" spans="2:7" x14ac:dyDescent="0.25">
      <c r="B110" t="s">
        <v>1973</v>
      </c>
      <c r="C110" t="s">
        <v>1974</v>
      </c>
      <c r="D110">
        <v>37</v>
      </c>
      <c r="E110" t="s">
        <v>30</v>
      </c>
      <c r="F110">
        <v>1</v>
      </c>
      <c r="G110">
        <v>37</v>
      </c>
    </row>
    <row r="111" spans="2:7" x14ac:dyDescent="0.25">
      <c r="B111" t="s">
        <v>1975</v>
      </c>
      <c r="C111" t="s">
        <v>1976</v>
      </c>
      <c r="D111">
        <v>1</v>
      </c>
      <c r="E111" t="s">
        <v>30</v>
      </c>
      <c r="F111">
        <v>1</v>
      </c>
      <c r="G111">
        <v>1</v>
      </c>
    </row>
    <row r="112" spans="2:7" x14ac:dyDescent="0.25">
      <c r="B112" t="s">
        <v>1977</v>
      </c>
      <c r="C112" t="s">
        <v>1978</v>
      </c>
      <c r="D112">
        <v>25</v>
      </c>
      <c r="E112" t="s">
        <v>30</v>
      </c>
      <c r="F112">
        <v>1</v>
      </c>
      <c r="G112">
        <v>25</v>
      </c>
    </row>
    <row r="113" spans="2:7" x14ac:dyDescent="0.25">
      <c r="B113" t="s">
        <v>1979</v>
      </c>
      <c r="C113" t="s">
        <v>1980</v>
      </c>
      <c r="D113">
        <v>566</v>
      </c>
      <c r="E113" t="s">
        <v>30</v>
      </c>
      <c r="F113">
        <v>435</v>
      </c>
      <c r="G113">
        <v>246210</v>
      </c>
    </row>
    <row r="114" spans="2:7" x14ac:dyDescent="0.25">
      <c r="B114" t="s">
        <v>1981</v>
      </c>
      <c r="C114" t="s">
        <v>1982</v>
      </c>
      <c r="D114">
        <v>525</v>
      </c>
      <c r="E114" t="s">
        <v>30</v>
      </c>
      <c r="F114">
        <v>435</v>
      </c>
      <c r="G114">
        <v>228375</v>
      </c>
    </row>
    <row r="115" spans="2:7" x14ac:dyDescent="0.25">
      <c r="B115" t="s">
        <v>1983</v>
      </c>
      <c r="C115" t="s">
        <v>1984</v>
      </c>
      <c r="D115">
        <v>577</v>
      </c>
      <c r="E115" t="s">
        <v>30</v>
      </c>
      <c r="F115">
        <v>435</v>
      </c>
      <c r="G115">
        <v>250995</v>
      </c>
    </row>
    <row r="116" spans="2:7" x14ac:dyDescent="0.25">
      <c r="B116" t="s">
        <v>1985</v>
      </c>
      <c r="C116" t="s">
        <v>1986</v>
      </c>
      <c r="D116">
        <v>240</v>
      </c>
      <c r="E116" t="s">
        <v>30</v>
      </c>
      <c r="F116">
        <v>414.99</v>
      </c>
      <c r="G116">
        <v>99597.6</v>
      </c>
    </row>
    <row r="117" spans="2:7" x14ac:dyDescent="0.25">
      <c r="B117" t="s">
        <v>1987</v>
      </c>
      <c r="C117" t="s">
        <v>1988</v>
      </c>
      <c r="D117">
        <v>227</v>
      </c>
      <c r="E117" t="s">
        <v>30</v>
      </c>
      <c r="F117">
        <v>414.99</v>
      </c>
      <c r="G117">
        <v>94202.73</v>
      </c>
    </row>
    <row r="118" spans="2:7" x14ac:dyDescent="0.25">
      <c r="B118" t="s">
        <v>1989</v>
      </c>
      <c r="C118" t="s">
        <v>1990</v>
      </c>
      <c r="D118">
        <v>249</v>
      </c>
      <c r="E118" t="s">
        <v>30</v>
      </c>
      <c r="F118">
        <v>414.99</v>
      </c>
      <c r="G118">
        <v>103332.51</v>
      </c>
    </row>
    <row r="119" spans="2:7" x14ac:dyDescent="0.25">
      <c r="B119" t="s">
        <v>1991</v>
      </c>
      <c r="C119" t="s">
        <v>1992</v>
      </c>
      <c r="D119">
        <v>295</v>
      </c>
      <c r="E119" t="s">
        <v>30</v>
      </c>
      <c r="F119">
        <v>414.99</v>
      </c>
      <c r="G119">
        <v>122422.05</v>
      </c>
    </row>
    <row r="120" spans="2:7" x14ac:dyDescent="0.25">
      <c r="B120" t="s">
        <v>1993</v>
      </c>
      <c r="C120" t="s">
        <v>1994</v>
      </c>
      <c r="D120">
        <v>315</v>
      </c>
      <c r="E120" t="s">
        <v>30</v>
      </c>
      <c r="F120">
        <v>414.99</v>
      </c>
      <c r="G120">
        <v>130721.85</v>
      </c>
    </row>
    <row r="121" spans="2:7" x14ac:dyDescent="0.25">
      <c r="B121" t="s">
        <v>1995</v>
      </c>
      <c r="C121" t="s">
        <v>1996</v>
      </c>
      <c r="D121">
        <v>290</v>
      </c>
      <c r="E121" t="s">
        <v>30</v>
      </c>
      <c r="F121">
        <v>414.99</v>
      </c>
      <c r="G121">
        <v>120347.1</v>
      </c>
    </row>
    <row r="122" spans="2:7" x14ac:dyDescent="0.25">
      <c r="B122" t="s">
        <v>4223</v>
      </c>
      <c r="C122" t="s">
        <v>4224</v>
      </c>
      <c r="D122">
        <v>350</v>
      </c>
      <c r="E122" t="s">
        <v>30</v>
      </c>
      <c r="F122">
        <v>414.99</v>
      </c>
      <c r="G122">
        <v>145246.5</v>
      </c>
    </row>
    <row r="123" spans="2:7" x14ac:dyDescent="0.25">
      <c r="B123" t="s">
        <v>1997</v>
      </c>
      <c r="C123" t="s">
        <v>1998</v>
      </c>
      <c r="D123">
        <v>40</v>
      </c>
      <c r="E123" t="s">
        <v>30</v>
      </c>
      <c r="F123">
        <v>113</v>
      </c>
      <c r="G123">
        <v>4520</v>
      </c>
    </row>
    <row r="124" spans="2:7" x14ac:dyDescent="0.25">
      <c r="B124" t="s">
        <v>1999</v>
      </c>
      <c r="C124" t="s">
        <v>2000</v>
      </c>
      <c r="D124">
        <v>1</v>
      </c>
      <c r="E124" t="s">
        <v>30</v>
      </c>
      <c r="F124">
        <v>113</v>
      </c>
      <c r="G124">
        <v>113</v>
      </c>
    </row>
    <row r="125" spans="2:7" x14ac:dyDescent="0.25">
      <c r="B125" t="s">
        <v>2001</v>
      </c>
      <c r="C125" t="s">
        <v>2002</v>
      </c>
      <c r="D125">
        <v>34</v>
      </c>
      <c r="E125" t="s">
        <v>30</v>
      </c>
      <c r="F125">
        <v>113</v>
      </c>
      <c r="G125">
        <v>3842</v>
      </c>
    </row>
    <row r="126" spans="2:7" x14ac:dyDescent="0.25">
      <c r="B126" t="s">
        <v>2003</v>
      </c>
      <c r="C126" t="s">
        <v>2004</v>
      </c>
      <c r="D126">
        <v>38</v>
      </c>
      <c r="E126" t="s">
        <v>30</v>
      </c>
      <c r="F126">
        <v>1</v>
      </c>
      <c r="G126">
        <v>38</v>
      </c>
    </row>
    <row r="127" spans="2:7" x14ac:dyDescent="0.25">
      <c r="B127" t="s">
        <v>2005</v>
      </c>
      <c r="C127" t="s">
        <v>2006</v>
      </c>
      <c r="D127">
        <v>40</v>
      </c>
      <c r="E127" t="s">
        <v>30</v>
      </c>
      <c r="F127">
        <v>1</v>
      </c>
      <c r="G127">
        <v>40</v>
      </c>
    </row>
    <row r="128" spans="2:7" x14ac:dyDescent="0.25">
      <c r="B128" t="s">
        <v>2007</v>
      </c>
      <c r="C128" t="s">
        <v>2008</v>
      </c>
      <c r="D128">
        <v>10</v>
      </c>
      <c r="E128" t="s">
        <v>30</v>
      </c>
      <c r="F128">
        <v>1</v>
      </c>
      <c r="G128">
        <v>10</v>
      </c>
    </row>
    <row r="129" spans="2:7" x14ac:dyDescent="0.25">
      <c r="B129" t="s">
        <v>2009</v>
      </c>
      <c r="C129" t="s">
        <v>2010</v>
      </c>
      <c r="D129">
        <v>176</v>
      </c>
      <c r="E129" t="s">
        <v>30</v>
      </c>
      <c r="F129">
        <v>218.3</v>
      </c>
      <c r="G129">
        <v>38420.800000000003</v>
      </c>
    </row>
    <row r="130" spans="2:7" x14ac:dyDescent="0.25">
      <c r="B130" t="s">
        <v>2011</v>
      </c>
      <c r="C130" t="s">
        <v>2012</v>
      </c>
      <c r="D130">
        <v>21</v>
      </c>
      <c r="E130" t="s">
        <v>30</v>
      </c>
      <c r="F130">
        <v>678.5</v>
      </c>
      <c r="G130">
        <v>14248.5</v>
      </c>
    </row>
    <row r="131" spans="2:7" x14ac:dyDescent="0.25">
      <c r="B131" t="s">
        <v>2013</v>
      </c>
      <c r="C131" t="s">
        <v>2014</v>
      </c>
      <c r="D131">
        <v>113</v>
      </c>
      <c r="E131" t="s">
        <v>30</v>
      </c>
      <c r="F131">
        <v>91.831858407079693</v>
      </c>
      <c r="G131">
        <v>10377</v>
      </c>
    </row>
    <row r="132" spans="2:7" x14ac:dyDescent="0.25">
      <c r="B132" t="s">
        <v>2015</v>
      </c>
      <c r="C132" t="s">
        <v>2016</v>
      </c>
      <c r="D132">
        <v>310</v>
      </c>
      <c r="E132" t="s">
        <v>30</v>
      </c>
      <c r="F132">
        <v>6.1129032258064502</v>
      </c>
      <c r="G132">
        <v>1895</v>
      </c>
    </row>
    <row r="133" spans="2:7" x14ac:dyDescent="0.25">
      <c r="B133" t="s">
        <v>2017</v>
      </c>
      <c r="C133" t="s">
        <v>2018</v>
      </c>
      <c r="D133">
        <v>1414</v>
      </c>
      <c r="E133" t="s">
        <v>30</v>
      </c>
      <c r="F133">
        <v>52</v>
      </c>
      <c r="G133">
        <v>73528</v>
      </c>
    </row>
    <row r="134" spans="2:7" x14ac:dyDescent="0.25">
      <c r="B134" t="s">
        <v>2019</v>
      </c>
      <c r="C134" t="s">
        <v>2020</v>
      </c>
      <c r="D134">
        <v>1970</v>
      </c>
      <c r="E134" t="s">
        <v>30</v>
      </c>
      <c r="F134">
        <v>52</v>
      </c>
      <c r="G134">
        <v>102440</v>
      </c>
    </row>
    <row r="135" spans="2:7" x14ac:dyDescent="0.25">
      <c r="B135" t="s">
        <v>2021</v>
      </c>
      <c r="C135" t="s">
        <v>2022</v>
      </c>
      <c r="D135">
        <v>2108</v>
      </c>
      <c r="E135" t="s">
        <v>30</v>
      </c>
      <c r="F135">
        <v>52</v>
      </c>
      <c r="G135">
        <v>109616</v>
      </c>
    </row>
    <row r="136" spans="2:7" x14ac:dyDescent="0.25">
      <c r="B136" t="s">
        <v>2023</v>
      </c>
      <c r="C136" t="s">
        <v>2024</v>
      </c>
      <c r="D136">
        <v>975</v>
      </c>
      <c r="E136" t="s">
        <v>30</v>
      </c>
      <c r="F136">
        <v>52</v>
      </c>
      <c r="G136">
        <v>50700</v>
      </c>
    </row>
    <row r="137" spans="2:7" x14ac:dyDescent="0.25">
      <c r="B137" t="s">
        <v>2025</v>
      </c>
      <c r="C137" t="s">
        <v>2026</v>
      </c>
      <c r="D137">
        <v>950</v>
      </c>
      <c r="E137" t="s">
        <v>30</v>
      </c>
      <c r="F137">
        <v>52</v>
      </c>
      <c r="G137">
        <v>49400</v>
      </c>
    </row>
    <row r="138" spans="2:7" x14ac:dyDescent="0.25">
      <c r="B138" t="s">
        <v>2027</v>
      </c>
      <c r="C138" t="s">
        <v>2028</v>
      </c>
      <c r="D138">
        <v>975</v>
      </c>
      <c r="E138" t="s">
        <v>30</v>
      </c>
      <c r="F138">
        <v>52</v>
      </c>
      <c r="G138">
        <v>50700</v>
      </c>
    </row>
    <row r="139" spans="2:7" x14ac:dyDescent="0.25">
      <c r="B139" t="s">
        <v>2029</v>
      </c>
      <c r="C139" t="s">
        <v>2030</v>
      </c>
      <c r="D139">
        <v>988</v>
      </c>
      <c r="E139" t="s">
        <v>30</v>
      </c>
      <c r="F139">
        <v>52</v>
      </c>
      <c r="G139">
        <v>51376</v>
      </c>
    </row>
    <row r="140" spans="2:7" x14ac:dyDescent="0.25">
      <c r="B140" t="s">
        <v>2031</v>
      </c>
      <c r="C140" t="s">
        <v>2032</v>
      </c>
      <c r="D140">
        <v>1000</v>
      </c>
      <c r="E140" t="s">
        <v>30</v>
      </c>
      <c r="F140">
        <v>52</v>
      </c>
      <c r="G140">
        <v>52000</v>
      </c>
    </row>
    <row r="141" spans="2:7" x14ac:dyDescent="0.25">
      <c r="B141" t="s">
        <v>2033</v>
      </c>
      <c r="C141" t="s">
        <v>2034</v>
      </c>
      <c r="D141">
        <v>1088</v>
      </c>
      <c r="E141" t="s">
        <v>30</v>
      </c>
      <c r="F141">
        <v>52</v>
      </c>
      <c r="G141">
        <v>56576</v>
      </c>
    </row>
    <row r="142" spans="2:7" x14ac:dyDescent="0.25">
      <c r="B142" t="s">
        <v>2035</v>
      </c>
      <c r="C142" t="s">
        <v>2036</v>
      </c>
      <c r="D142">
        <v>15574</v>
      </c>
      <c r="E142" t="s">
        <v>30</v>
      </c>
      <c r="F142">
        <v>42.01</v>
      </c>
      <c r="G142">
        <v>654263.74</v>
      </c>
    </row>
    <row r="143" spans="2:7" x14ac:dyDescent="0.25">
      <c r="B143" t="s">
        <v>2037</v>
      </c>
      <c r="C143" t="s">
        <v>2038</v>
      </c>
      <c r="D143">
        <v>3</v>
      </c>
      <c r="E143" t="s">
        <v>30</v>
      </c>
      <c r="F143">
        <v>1</v>
      </c>
      <c r="G143">
        <v>3</v>
      </c>
    </row>
    <row r="144" spans="2:7" x14ac:dyDescent="0.25">
      <c r="B144" t="s">
        <v>2039</v>
      </c>
      <c r="C144" t="s">
        <v>2040</v>
      </c>
      <c r="D144">
        <v>12</v>
      </c>
      <c r="E144" t="s">
        <v>30</v>
      </c>
      <c r="F144">
        <v>1</v>
      </c>
      <c r="G144">
        <v>12</v>
      </c>
    </row>
    <row r="145" spans="2:7" x14ac:dyDescent="0.25">
      <c r="B145" t="s">
        <v>2041</v>
      </c>
      <c r="C145" t="s">
        <v>2042</v>
      </c>
      <c r="D145">
        <v>1</v>
      </c>
      <c r="E145" t="s">
        <v>30</v>
      </c>
      <c r="F145">
        <v>1</v>
      </c>
      <c r="G145">
        <v>1</v>
      </c>
    </row>
    <row r="146" spans="2:7" x14ac:dyDescent="0.25">
      <c r="B146" t="s">
        <v>2043</v>
      </c>
      <c r="C146" t="s">
        <v>2044</v>
      </c>
      <c r="D146">
        <v>35</v>
      </c>
      <c r="E146" t="s">
        <v>30</v>
      </c>
      <c r="F146">
        <v>301.89999999999998</v>
      </c>
      <c r="G146">
        <v>10566.5</v>
      </c>
    </row>
    <row r="147" spans="2:7" x14ac:dyDescent="0.25">
      <c r="B147" t="s">
        <v>2045</v>
      </c>
      <c r="C147" t="s">
        <v>2046</v>
      </c>
      <c r="D147">
        <v>690</v>
      </c>
      <c r="E147" t="s">
        <v>30</v>
      </c>
      <c r="F147">
        <v>325</v>
      </c>
      <c r="G147">
        <v>224250</v>
      </c>
    </row>
    <row r="148" spans="2:7" x14ac:dyDescent="0.25">
      <c r="B148" t="s">
        <v>2047</v>
      </c>
      <c r="C148" t="s">
        <v>2048</v>
      </c>
      <c r="D148">
        <v>780</v>
      </c>
      <c r="E148" t="s">
        <v>30</v>
      </c>
      <c r="F148">
        <v>325</v>
      </c>
      <c r="G148">
        <v>253500</v>
      </c>
    </row>
    <row r="149" spans="2:7" x14ac:dyDescent="0.25">
      <c r="B149" t="s">
        <v>2049</v>
      </c>
      <c r="C149" t="s">
        <v>2050</v>
      </c>
      <c r="D149">
        <v>785</v>
      </c>
      <c r="E149" t="s">
        <v>30</v>
      </c>
      <c r="F149">
        <v>325</v>
      </c>
      <c r="G149">
        <v>255125</v>
      </c>
    </row>
    <row r="150" spans="2:7" x14ac:dyDescent="0.25">
      <c r="B150" t="s">
        <v>2051</v>
      </c>
      <c r="C150" t="s">
        <v>2052</v>
      </c>
      <c r="D150">
        <v>498</v>
      </c>
      <c r="E150" t="s">
        <v>30</v>
      </c>
      <c r="F150">
        <v>301.89999999999998</v>
      </c>
      <c r="G150">
        <v>150346.20000000001</v>
      </c>
    </row>
    <row r="151" spans="2:7" x14ac:dyDescent="0.25">
      <c r="B151" t="s">
        <v>2053</v>
      </c>
      <c r="C151" t="s">
        <v>2054</v>
      </c>
      <c r="D151">
        <v>500</v>
      </c>
      <c r="E151" t="s">
        <v>30</v>
      </c>
      <c r="F151">
        <v>301.89999999999998</v>
      </c>
      <c r="G151">
        <v>150950</v>
      </c>
    </row>
    <row r="152" spans="2:7" x14ac:dyDescent="0.25">
      <c r="B152" t="s">
        <v>2055</v>
      </c>
      <c r="C152" t="s">
        <v>2056</v>
      </c>
      <c r="D152">
        <v>600</v>
      </c>
      <c r="E152" t="s">
        <v>30</v>
      </c>
      <c r="F152">
        <v>301.89999999999998</v>
      </c>
      <c r="G152">
        <v>181140</v>
      </c>
    </row>
    <row r="153" spans="2:7" x14ac:dyDescent="0.25">
      <c r="B153" t="s">
        <v>2057</v>
      </c>
      <c r="C153" t="s">
        <v>2058</v>
      </c>
      <c r="D153">
        <v>35</v>
      </c>
      <c r="E153" t="s">
        <v>30</v>
      </c>
      <c r="F153">
        <v>301.89999999999998</v>
      </c>
      <c r="G153">
        <v>10566.5</v>
      </c>
    </row>
    <row r="154" spans="2:7" x14ac:dyDescent="0.25">
      <c r="B154" t="s">
        <v>2059</v>
      </c>
      <c r="C154" t="s">
        <v>2060</v>
      </c>
      <c r="D154">
        <v>60</v>
      </c>
      <c r="E154" t="s">
        <v>30</v>
      </c>
      <c r="F154">
        <v>301.89999999999998</v>
      </c>
      <c r="G154">
        <v>18114</v>
      </c>
    </row>
    <row r="155" spans="2:7" x14ac:dyDescent="0.25">
      <c r="B155" t="s">
        <v>2061</v>
      </c>
      <c r="C155" t="s">
        <v>2062</v>
      </c>
      <c r="D155">
        <v>60</v>
      </c>
      <c r="E155" t="s">
        <v>30</v>
      </c>
      <c r="F155">
        <v>301.89999999999998</v>
      </c>
      <c r="G155">
        <v>18114</v>
      </c>
    </row>
    <row r="156" spans="2:7" x14ac:dyDescent="0.25">
      <c r="B156" t="s">
        <v>2063</v>
      </c>
      <c r="C156" t="s">
        <v>2064</v>
      </c>
      <c r="D156">
        <v>70</v>
      </c>
      <c r="E156" t="s">
        <v>30</v>
      </c>
      <c r="F156">
        <v>301.89999999999998</v>
      </c>
      <c r="G156">
        <v>21133</v>
      </c>
    </row>
    <row r="157" spans="2:7" x14ac:dyDescent="0.25">
      <c r="B157" t="s">
        <v>2065</v>
      </c>
      <c r="C157" t="s">
        <v>2066</v>
      </c>
      <c r="D157">
        <v>84</v>
      </c>
      <c r="E157" t="s">
        <v>30</v>
      </c>
      <c r="F157">
        <v>251.75</v>
      </c>
      <c r="G157">
        <v>21147</v>
      </c>
    </row>
    <row r="158" spans="2:7" x14ac:dyDescent="0.25">
      <c r="B158" t="s">
        <v>2067</v>
      </c>
      <c r="C158" t="s">
        <v>2068</v>
      </c>
      <c r="D158">
        <v>100</v>
      </c>
      <c r="E158" t="s">
        <v>30</v>
      </c>
      <c r="F158">
        <v>301.89999999999998</v>
      </c>
      <c r="G158">
        <v>30190</v>
      </c>
    </row>
    <row r="159" spans="2:7" x14ac:dyDescent="0.25">
      <c r="B159" t="s">
        <v>2069</v>
      </c>
      <c r="C159" t="s">
        <v>2070</v>
      </c>
      <c r="D159">
        <v>90</v>
      </c>
      <c r="E159" t="s">
        <v>30</v>
      </c>
      <c r="F159">
        <v>301.89999999999998</v>
      </c>
      <c r="G159">
        <v>27171</v>
      </c>
    </row>
    <row r="160" spans="2:7" x14ac:dyDescent="0.25">
      <c r="B160" t="s">
        <v>2071</v>
      </c>
      <c r="C160" t="s">
        <v>2072</v>
      </c>
      <c r="D160">
        <v>40</v>
      </c>
      <c r="E160" t="s">
        <v>30</v>
      </c>
      <c r="F160">
        <v>301.89999999999998</v>
      </c>
      <c r="G160">
        <v>12076</v>
      </c>
    </row>
    <row r="161" spans="2:7" x14ac:dyDescent="0.25">
      <c r="B161" t="s">
        <v>2073</v>
      </c>
      <c r="C161" t="s">
        <v>2074</v>
      </c>
      <c r="D161">
        <v>40</v>
      </c>
      <c r="E161" t="s">
        <v>30</v>
      </c>
      <c r="F161">
        <v>301.89999999999998</v>
      </c>
      <c r="G161">
        <v>12076</v>
      </c>
    </row>
    <row r="162" spans="2:7" x14ac:dyDescent="0.25">
      <c r="B162" t="s">
        <v>2075</v>
      </c>
      <c r="C162" t="s">
        <v>2076</v>
      </c>
      <c r="D162">
        <v>80</v>
      </c>
      <c r="E162" t="s">
        <v>30</v>
      </c>
      <c r="F162">
        <v>301.89999999999998</v>
      </c>
      <c r="G162">
        <v>24152</v>
      </c>
    </row>
    <row r="163" spans="2:7" x14ac:dyDescent="0.25">
      <c r="B163" t="s">
        <v>2077</v>
      </c>
      <c r="C163" t="s">
        <v>2078</v>
      </c>
      <c r="D163">
        <v>90</v>
      </c>
      <c r="E163" t="s">
        <v>30</v>
      </c>
      <c r="F163">
        <v>301.89999999999998</v>
      </c>
      <c r="G163">
        <v>27171</v>
      </c>
    </row>
    <row r="164" spans="2:7" x14ac:dyDescent="0.25">
      <c r="B164" t="s">
        <v>2079</v>
      </c>
      <c r="C164" t="s">
        <v>2080</v>
      </c>
      <c r="D164">
        <v>16</v>
      </c>
      <c r="E164" t="s">
        <v>30</v>
      </c>
      <c r="F164">
        <v>1</v>
      </c>
      <c r="G164">
        <v>16</v>
      </c>
    </row>
    <row r="165" spans="2:7" x14ac:dyDescent="0.25">
      <c r="B165" t="s">
        <v>2081</v>
      </c>
      <c r="C165" t="s">
        <v>2082</v>
      </c>
      <c r="D165">
        <v>93</v>
      </c>
      <c r="E165" t="s">
        <v>30</v>
      </c>
      <c r="F165">
        <v>1</v>
      </c>
      <c r="G165">
        <v>93</v>
      </c>
    </row>
    <row r="166" spans="2:7" x14ac:dyDescent="0.25">
      <c r="B166" t="s">
        <v>2099</v>
      </c>
      <c r="C166" t="s">
        <v>2100</v>
      </c>
      <c r="D166">
        <v>783</v>
      </c>
      <c r="E166" t="s">
        <v>30</v>
      </c>
      <c r="F166">
        <v>325</v>
      </c>
      <c r="G166">
        <v>254475</v>
      </c>
    </row>
    <row r="167" spans="2:7" x14ac:dyDescent="0.25">
      <c r="B167" t="s">
        <v>2101</v>
      </c>
      <c r="C167" t="s">
        <v>2102</v>
      </c>
      <c r="D167">
        <v>202</v>
      </c>
      <c r="E167" t="s">
        <v>30</v>
      </c>
      <c r="F167">
        <v>529</v>
      </c>
      <c r="G167">
        <v>106858</v>
      </c>
    </row>
    <row r="168" spans="2:7" x14ac:dyDescent="0.25">
      <c r="B168" t="s">
        <v>2103</v>
      </c>
      <c r="C168" t="s">
        <v>2104</v>
      </c>
      <c r="D168">
        <v>147</v>
      </c>
      <c r="E168" t="s">
        <v>30</v>
      </c>
      <c r="F168">
        <v>529</v>
      </c>
      <c r="G168">
        <v>77763</v>
      </c>
    </row>
    <row r="169" spans="2:7" x14ac:dyDescent="0.25">
      <c r="B169" t="s">
        <v>2105</v>
      </c>
      <c r="C169" t="s">
        <v>2106</v>
      </c>
      <c r="D169">
        <v>88</v>
      </c>
      <c r="E169" t="s">
        <v>30</v>
      </c>
      <c r="F169">
        <v>529</v>
      </c>
      <c r="G169">
        <v>46552</v>
      </c>
    </row>
    <row r="170" spans="2:7" x14ac:dyDescent="0.25">
      <c r="B170" t="s">
        <v>2107</v>
      </c>
      <c r="C170" t="s">
        <v>2108</v>
      </c>
      <c r="D170">
        <v>9</v>
      </c>
      <c r="E170" t="s">
        <v>30</v>
      </c>
      <c r="F170">
        <v>529</v>
      </c>
      <c r="G170">
        <v>4761</v>
      </c>
    </row>
    <row r="171" spans="2:7" x14ac:dyDescent="0.25">
      <c r="B171" t="s">
        <v>2109</v>
      </c>
      <c r="C171" t="s">
        <v>2110</v>
      </c>
      <c r="D171">
        <v>69</v>
      </c>
      <c r="E171" t="s">
        <v>30</v>
      </c>
      <c r="F171">
        <v>1</v>
      </c>
      <c r="G171">
        <v>69</v>
      </c>
    </row>
    <row r="172" spans="2:7" x14ac:dyDescent="0.25">
      <c r="B172" t="s">
        <v>2111</v>
      </c>
      <c r="C172" t="s">
        <v>2112</v>
      </c>
      <c r="D172">
        <v>3</v>
      </c>
      <c r="E172" t="s">
        <v>30</v>
      </c>
      <c r="F172">
        <v>1</v>
      </c>
      <c r="G172">
        <v>3</v>
      </c>
    </row>
    <row r="173" spans="2:7" x14ac:dyDescent="0.25">
      <c r="B173" t="s">
        <v>2113</v>
      </c>
      <c r="C173" t="s">
        <v>2114</v>
      </c>
      <c r="D173">
        <v>2</v>
      </c>
      <c r="E173" t="s">
        <v>30</v>
      </c>
      <c r="F173">
        <v>1</v>
      </c>
      <c r="G173">
        <v>2</v>
      </c>
    </row>
    <row r="174" spans="2:7" x14ac:dyDescent="0.25">
      <c r="B174" t="s">
        <v>2115</v>
      </c>
      <c r="C174" t="s">
        <v>2116</v>
      </c>
      <c r="D174">
        <v>3</v>
      </c>
      <c r="E174" t="s">
        <v>30</v>
      </c>
      <c r="F174">
        <v>1</v>
      </c>
      <c r="G174">
        <v>3</v>
      </c>
    </row>
    <row r="175" spans="2:7" x14ac:dyDescent="0.25">
      <c r="B175" t="s">
        <v>2117</v>
      </c>
      <c r="C175" t="s">
        <v>2118</v>
      </c>
      <c r="D175">
        <v>7</v>
      </c>
      <c r="E175" t="s">
        <v>30</v>
      </c>
      <c r="F175">
        <v>1</v>
      </c>
      <c r="G175">
        <v>7</v>
      </c>
    </row>
    <row r="176" spans="2:7" x14ac:dyDescent="0.25">
      <c r="B176" t="s">
        <v>2119</v>
      </c>
      <c r="C176" t="s">
        <v>2120</v>
      </c>
      <c r="D176">
        <v>38</v>
      </c>
      <c r="E176" t="s">
        <v>30</v>
      </c>
      <c r="F176">
        <v>1</v>
      </c>
      <c r="G176">
        <v>38</v>
      </c>
    </row>
    <row r="177" spans="2:7" x14ac:dyDescent="0.25">
      <c r="B177" t="s">
        <v>2121</v>
      </c>
      <c r="C177" t="s">
        <v>2122</v>
      </c>
      <c r="D177">
        <v>21</v>
      </c>
      <c r="E177" t="s">
        <v>30</v>
      </c>
      <c r="F177">
        <v>1</v>
      </c>
      <c r="G177">
        <v>21</v>
      </c>
    </row>
    <row r="178" spans="2:7" x14ac:dyDescent="0.25">
      <c r="B178" t="s">
        <v>2123</v>
      </c>
      <c r="C178" t="s">
        <v>2124</v>
      </c>
      <c r="D178">
        <v>96</v>
      </c>
      <c r="E178" t="s">
        <v>30</v>
      </c>
      <c r="F178">
        <v>325</v>
      </c>
      <c r="G178">
        <v>31200</v>
      </c>
    </row>
    <row r="179" spans="2:7" x14ac:dyDescent="0.25">
      <c r="B179" t="s">
        <v>2125</v>
      </c>
      <c r="C179" t="s">
        <v>2126</v>
      </c>
      <c r="D179">
        <v>92</v>
      </c>
      <c r="E179" t="s">
        <v>30</v>
      </c>
      <c r="F179">
        <v>325</v>
      </c>
      <c r="G179">
        <v>29900</v>
      </c>
    </row>
    <row r="180" spans="2:7" x14ac:dyDescent="0.25">
      <c r="B180" t="s">
        <v>2127</v>
      </c>
      <c r="C180" t="s">
        <v>2128</v>
      </c>
      <c r="D180">
        <v>100</v>
      </c>
      <c r="E180" t="s">
        <v>30</v>
      </c>
      <c r="F180">
        <v>325</v>
      </c>
      <c r="G180">
        <v>32500</v>
      </c>
    </row>
    <row r="181" spans="2:7" x14ac:dyDescent="0.25">
      <c r="B181" t="s">
        <v>2129</v>
      </c>
      <c r="C181" t="s">
        <v>2130</v>
      </c>
      <c r="D181">
        <v>80</v>
      </c>
      <c r="E181" t="s">
        <v>30</v>
      </c>
      <c r="F181">
        <v>325</v>
      </c>
      <c r="G181">
        <v>26000</v>
      </c>
    </row>
    <row r="182" spans="2:7" x14ac:dyDescent="0.25">
      <c r="B182" t="s">
        <v>2131</v>
      </c>
      <c r="C182" t="s">
        <v>2132</v>
      </c>
      <c r="D182">
        <v>25</v>
      </c>
      <c r="E182" t="s">
        <v>30</v>
      </c>
      <c r="F182">
        <v>1</v>
      </c>
      <c r="G182">
        <v>25</v>
      </c>
    </row>
    <row r="183" spans="2:7" x14ac:dyDescent="0.25">
      <c r="B183" t="s">
        <v>2133</v>
      </c>
      <c r="C183" t="s">
        <v>2134</v>
      </c>
      <c r="D183">
        <v>1</v>
      </c>
      <c r="E183" t="s">
        <v>30</v>
      </c>
      <c r="F183">
        <v>1</v>
      </c>
      <c r="G183">
        <v>1</v>
      </c>
    </row>
    <row r="184" spans="2:7" x14ac:dyDescent="0.25">
      <c r="B184" t="s">
        <v>2135</v>
      </c>
      <c r="C184" t="s">
        <v>2136</v>
      </c>
      <c r="D184">
        <v>1</v>
      </c>
      <c r="E184" t="s">
        <v>30</v>
      </c>
      <c r="F184">
        <v>1</v>
      </c>
      <c r="G184">
        <v>1</v>
      </c>
    </row>
    <row r="185" spans="2:7" x14ac:dyDescent="0.25">
      <c r="B185" t="s">
        <v>2137</v>
      </c>
      <c r="C185" t="s">
        <v>2138</v>
      </c>
      <c r="D185">
        <v>15</v>
      </c>
      <c r="E185" t="s">
        <v>30</v>
      </c>
      <c r="F185">
        <v>1</v>
      </c>
      <c r="G185">
        <v>15</v>
      </c>
    </row>
    <row r="186" spans="2:7" x14ac:dyDescent="0.25">
      <c r="B186" t="s">
        <v>2139</v>
      </c>
      <c r="C186" t="s">
        <v>2140</v>
      </c>
      <c r="D186">
        <v>6</v>
      </c>
      <c r="E186" t="s">
        <v>30</v>
      </c>
      <c r="F186">
        <v>1</v>
      </c>
      <c r="G186">
        <v>6</v>
      </c>
    </row>
    <row r="187" spans="2:7" x14ac:dyDescent="0.25">
      <c r="B187" t="s">
        <v>2141</v>
      </c>
      <c r="C187" t="s">
        <v>2142</v>
      </c>
      <c r="D187">
        <v>3</v>
      </c>
      <c r="E187" t="s">
        <v>30</v>
      </c>
      <c r="F187">
        <v>1</v>
      </c>
      <c r="G187">
        <v>3</v>
      </c>
    </row>
    <row r="188" spans="2:7" x14ac:dyDescent="0.25">
      <c r="B188" t="s">
        <v>2143</v>
      </c>
      <c r="C188" t="s">
        <v>2144</v>
      </c>
      <c r="D188">
        <v>12</v>
      </c>
      <c r="E188" t="s">
        <v>30</v>
      </c>
      <c r="F188">
        <v>1</v>
      </c>
      <c r="G188">
        <v>12</v>
      </c>
    </row>
    <row r="189" spans="2:7" x14ac:dyDescent="0.25">
      <c r="B189" t="s">
        <v>2145</v>
      </c>
      <c r="C189" t="s">
        <v>2146</v>
      </c>
      <c r="D189">
        <v>2</v>
      </c>
      <c r="E189" t="s">
        <v>30</v>
      </c>
      <c r="F189">
        <v>1</v>
      </c>
      <c r="G189">
        <v>2</v>
      </c>
    </row>
    <row r="190" spans="2:7" x14ac:dyDescent="0.25">
      <c r="B190" t="s">
        <v>2147</v>
      </c>
      <c r="C190" t="s">
        <v>2148</v>
      </c>
      <c r="D190">
        <v>70</v>
      </c>
      <c r="E190" t="s">
        <v>30</v>
      </c>
      <c r="F190">
        <v>325</v>
      </c>
      <c r="G190">
        <v>22750</v>
      </c>
    </row>
    <row r="191" spans="2:7" x14ac:dyDescent="0.25">
      <c r="B191" t="s">
        <v>2149</v>
      </c>
      <c r="C191" t="s">
        <v>2150</v>
      </c>
      <c r="D191">
        <v>70</v>
      </c>
      <c r="E191" t="s">
        <v>30</v>
      </c>
      <c r="F191">
        <v>325</v>
      </c>
      <c r="G191">
        <v>22750</v>
      </c>
    </row>
    <row r="192" spans="2:7" x14ac:dyDescent="0.25">
      <c r="B192" t="s">
        <v>2151</v>
      </c>
      <c r="C192" t="s">
        <v>2152</v>
      </c>
      <c r="D192">
        <v>40</v>
      </c>
      <c r="E192" t="s">
        <v>30</v>
      </c>
      <c r="F192">
        <v>325</v>
      </c>
      <c r="G192">
        <v>13000</v>
      </c>
    </row>
    <row r="193" spans="2:7" x14ac:dyDescent="0.25">
      <c r="B193" t="s">
        <v>2153</v>
      </c>
      <c r="C193" t="s">
        <v>2154</v>
      </c>
      <c r="D193">
        <v>30</v>
      </c>
      <c r="E193" t="s">
        <v>30</v>
      </c>
      <c r="F193">
        <v>325</v>
      </c>
      <c r="G193">
        <v>9750</v>
      </c>
    </row>
    <row r="194" spans="2:7" x14ac:dyDescent="0.25">
      <c r="B194" t="s">
        <v>2157</v>
      </c>
      <c r="C194" t="s">
        <v>2158</v>
      </c>
      <c r="D194">
        <v>1</v>
      </c>
      <c r="E194" t="s">
        <v>30</v>
      </c>
      <c r="F194">
        <v>1</v>
      </c>
      <c r="G194">
        <v>1</v>
      </c>
    </row>
    <row r="195" spans="2:7" x14ac:dyDescent="0.25">
      <c r="B195" t="s">
        <v>2159</v>
      </c>
      <c r="C195" t="s">
        <v>2160</v>
      </c>
      <c r="D195">
        <v>150</v>
      </c>
      <c r="E195" t="s">
        <v>30</v>
      </c>
      <c r="F195">
        <v>325</v>
      </c>
      <c r="G195">
        <v>48750</v>
      </c>
    </row>
    <row r="196" spans="2:7" x14ac:dyDescent="0.25">
      <c r="B196" t="s">
        <v>2161</v>
      </c>
      <c r="C196" t="s">
        <v>2162</v>
      </c>
      <c r="D196">
        <v>150</v>
      </c>
      <c r="E196" t="s">
        <v>30</v>
      </c>
      <c r="F196">
        <v>325</v>
      </c>
      <c r="G196">
        <v>48750</v>
      </c>
    </row>
    <row r="197" spans="2:7" x14ac:dyDescent="0.25">
      <c r="B197" t="s">
        <v>2163</v>
      </c>
      <c r="C197" t="s">
        <v>2164</v>
      </c>
      <c r="D197">
        <v>150</v>
      </c>
      <c r="E197" t="s">
        <v>30</v>
      </c>
      <c r="F197">
        <v>325</v>
      </c>
      <c r="G197">
        <v>48750</v>
      </c>
    </row>
    <row r="198" spans="2:7" x14ac:dyDescent="0.25">
      <c r="B198" t="s">
        <v>2165</v>
      </c>
      <c r="C198" t="s">
        <v>2166</v>
      </c>
      <c r="D198">
        <v>150</v>
      </c>
      <c r="E198" t="s">
        <v>30</v>
      </c>
      <c r="F198">
        <v>325</v>
      </c>
      <c r="G198">
        <v>48750</v>
      </c>
    </row>
    <row r="199" spans="2:7" x14ac:dyDescent="0.25">
      <c r="B199" t="s">
        <v>2167</v>
      </c>
      <c r="C199" t="s">
        <v>2168</v>
      </c>
      <c r="D199">
        <v>188</v>
      </c>
      <c r="E199" t="s">
        <v>30</v>
      </c>
      <c r="F199">
        <v>133.34</v>
      </c>
      <c r="G199">
        <v>25067.919999999998</v>
      </c>
    </row>
    <row r="200" spans="2:7" x14ac:dyDescent="0.25">
      <c r="B200" t="s">
        <v>2169</v>
      </c>
      <c r="C200" t="s">
        <v>2170</v>
      </c>
      <c r="D200">
        <v>2</v>
      </c>
      <c r="E200" t="s">
        <v>30</v>
      </c>
      <c r="F200">
        <v>1</v>
      </c>
      <c r="G200">
        <v>2</v>
      </c>
    </row>
    <row r="201" spans="2:7" x14ac:dyDescent="0.25">
      <c r="B201" t="s">
        <v>2171</v>
      </c>
      <c r="C201" t="s">
        <v>2172</v>
      </c>
      <c r="D201">
        <v>359</v>
      </c>
      <c r="E201" t="s">
        <v>30</v>
      </c>
      <c r="F201">
        <v>1</v>
      </c>
      <c r="G201">
        <v>359</v>
      </c>
    </row>
    <row r="202" spans="2:7" x14ac:dyDescent="0.25">
      <c r="B202" t="s">
        <v>2173</v>
      </c>
      <c r="C202" t="s">
        <v>2174</v>
      </c>
      <c r="D202">
        <v>3</v>
      </c>
      <c r="E202" t="s">
        <v>30</v>
      </c>
      <c r="F202">
        <v>270</v>
      </c>
      <c r="G202">
        <v>810</v>
      </c>
    </row>
    <row r="203" spans="2:7" x14ac:dyDescent="0.25">
      <c r="B203" t="s">
        <v>2175</v>
      </c>
      <c r="C203" t="s">
        <v>2176</v>
      </c>
      <c r="D203">
        <v>57</v>
      </c>
      <c r="E203" t="s">
        <v>30</v>
      </c>
      <c r="F203">
        <v>1</v>
      </c>
      <c r="G203">
        <v>57</v>
      </c>
    </row>
    <row r="204" spans="2:7" x14ac:dyDescent="0.25">
      <c r="B204" t="s">
        <v>2177</v>
      </c>
      <c r="C204" t="s">
        <v>2178</v>
      </c>
      <c r="D204">
        <v>41</v>
      </c>
      <c r="E204" t="s">
        <v>30</v>
      </c>
      <c r="F204">
        <v>405.92</v>
      </c>
      <c r="G204">
        <v>16642.72</v>
      </c>
    </row>
    <row r="205" spans="2:7" x14ac:dyDescent="0.25">
      <c r="B205" t="s">
        <v>2179</v>
      </c>
      <c r="C205" t="s">
        <v>2180</v>
      </c>
      <c r="D205">
        <v>30</v>
      </c>
      <c r="E205" t="s">
        <v>30</v>
      </c>
      <c r="F205">
        <v>212.4</v>
      </c>
      <c r="G205">
        <v>6372</v>
      </c>
    </row>
    <row r="206" spans="2:7" x14ac:dyDescent="0.25">
      <c r="B206" t="s">
        <v>2181</v>
      </c>
      <c r="C206" t="s">
        <v>2182</v>
      </c>
      <c r="D206">
        <v>48</v>
      </c>
      <c r="E206" t="s">
        <v>30</v>
      </c>
      <c r="F206">
        <v>1</v>
      </c>
      <c r="G206">
        <v>48</v>
      </c>
    </row>
    <row r="207" spans="2:7" x14ac:dyDescent="0.25">
      <c r="B207" t="s">
        <v>2183</v>
      </c>
      <c r="C207" t="s">
        <v>2184</v>
      </c>
      <c r="D207">
        <v>65</v>
      </c>
      <c r="E207" t="s">
        <v>30</v>
      </c>
      <c r="F207">
        <v>1</v>
      </c>
      <c r="G207">
        <v>65</v>
      </c>
    </row>
    <row r="208" spans="2:7" x14ac:dyDescent="0.25">
      <c r="B208" t="s">
        <v>2185</v>
      </c>
      <c r="C208" t="s">
        <v>2186</v>
      </c>
      <c r="D208">
        <v>79</v>
      </c>
      <c r="E208" t="s">
        <v>30</v>
      </c>
      <c r="F208">
        <v>1</v>
      </c>
      <c r="G208">
        <v>79</v>
      </c>
    </row>
    <row r="209" spans="2:7" x14ac:dyDescent="0.25">
      <c r="B209" t="s">
        <v>2187</v>
      </c>
      <c r="C209" t="s">
        <v>2188</v>
      </c>
      <c r="D209">
        <v>11</v>
      </c>
      <c r="E209" t="s">
        <v>30</v>
      </c>
      <c r="F209">
        <v>389.4</v>
      </c>
      <c r="G209">
        <v>4283.3999999999996</v>
      </c>
    </row>
    <row r="210" spans="2:7" x14ac:dyDescent="0.25">
      <c r="B210" t="s">
        <v>2189</v>
      </c>
      <c r="C210" t="s">
        <v>2190</v>
      </c>
      <c r="D210">
        <v>5</v>
      </c>
      <c r="E210" t="s">
        <v>30</v>
      </c>
      <c r="F210">
        <v>389.4</v>
      </c>
      <c r="G210">
        <v>1947</v>
      </c>
    </row>
    <row r="211" spans="2:7" x14ac:dyDescent="0.25">
      <c r="B211" t="s">
        <v>2191</v>
      </c>
      <c r="C211" t="s">
        <v>2192</v>
      </c>
      <c r="D211">
        <v>9</v>
      </c>
      <c r="E211" t="s">
        <v>30</v>
      </c>
      <c r="F211">
        <v>389.4</v>
      </c>
      <c r="G211">
        <v>3504.6</v>
      </c>
    </row>
    <row r="212" spans="2:7" x14ac:dyDescent="0.25">
      <c r="B212" t="s">
        <v>2193</v>
      </c>
      <c r="C212" t="s">
        <v>2194</v>
      </c>
      <c r="D212">
        <v>64</v>
      </c>
      <c r="E212" t="s">
        <v>30</v>
      </c>
      <c r="F212">
        <v>1</v>
      </c>
      <c r="G212">
        <v>64</v>
      </c>
    </row>
    <row r="213" spans="2:7" x14ac:dyDescent="0.25">
      <c r="B213" t="s">
        <v>2195</v>
      </c>
      <c r="C213" t="s">
        <v>2196</v>
      </c>
      <c r="D213">
        <v>35</v>
      </c>
      <c r="E213" t="s">
        <v>30</v>
      </c>
      <c r="F213">
        <v>264.32</v>
      </c>
      <c r="G213">
        <v>9251.2000000000007</v>
      </c>
    </row>
    <row r="214" spans="2:7" x14ac:dyDescent="0.25">
      <c r="B214" t="s">
        <v>2197</v>
      </c>
      <c r="C214" t="s">
        <v>2198</v>
      </c>
      <c r="D214">
        <v>32</v>
      </c>
      <c r="E214" t="s">
        <v>30</v>
      </c>
      <c r="F214">
        <v>190</v>
      </c>
      <c r="G214">
        <v>6080</v>
      </c>
    </row>
    <row r="215" spans="2:7" x14ac:dyDescent="0.25">
      <c r="B215" t="s">
        <v>2199</v>
      </c>
      <c r="C215" t="s">
        <v>2200</v>
      </c>
      <c r="D215">
        <v>21</v>
      </c>
      <c r="E215" t="s">
        <v>30</v>
      </c>
      <c r="F215">
        <v>190</v>
      </c>
      <c r="G215">
        <v>3990</v>
      </c>
    </row>
    <row r="216" spans="2:7" x14ac:dyDescent="0.25">
      <c r="B216" t="s">
        <v>2201</v>
      </c>
      <c r="C216" t="s">
        <v>2202</v>
      </c>
      <c r="D216">
        <v>22</v>
      </c>
      <c r="E216" t="s">
        <v>30</v>
      </c>
      <c r="F216">
        <v>190</v>
      </c>
      <c r="G216">
        <v>4180</v>
      </c>
    </row>
    <row r="217" spans="2:7" x14ac:dyDescent="0.25">
      <c r="B217" t="s">
        <v>2203</v>
      </c>
      <c r="C217" t="s">
        <v>2204</v>
      </c>
      <c r="D217">
        <v>21</v>
      </c>
      <c r="E217" t="s">
        <v>30</v>
      </c>
      <c r="F217">
        <v>190</v>
      </c>
      <c r="G217">
        <v>3990</v>
      </c>
    </row>
    <row r="218" spans="2:7" x14ac:dyDescent="0.25">
      <c r="B218" t="s">
        <v>2205</v>
      </c>
      <c r="C218" t="s">
        <v>2206</v>
      </c>
      <c r="D218">
        <v>12</v>
      </c>
      <c r="E218" t="s">
        <v>30</v>
      </c>
      <c r="F218">
        <v>190</v>
      </c>
      <c r="G218">
        <v>2280</v>
      </c>
    </row>
    <row r="219" spans="2:7" x14ac:dyDescent="0.25">
      <c r="B219" t="s">
        <v>2207</v>
      </c>
      <c r="C219" t="s">
        <v>2208</v>
      </c>
      <c r="D219">
        <v>156</v>
      </c>
      <c r="E219" t="s">
        <v>30</v>
      </c>
      <c r="F219">
        <v>190</v>
      </c>
      <c r="G219">
        <v>29640</v>
      </c>
    </row>
    <row r="220" spans="2:7" x14ac:dyDescent="0.25">
      <c r="B220" t="s">
        <v>2209</v>
      </c>
      <c r="C220" t="s">
        <v>2210</v>
      </c>
      <c r="D220">
        <v>68</v>
      </c>
      <c r="E220" t="s">
        <v>30</v>
      </c>
      <c r="F220">
        <v>590</v>
      </c>
      <c r="G220">
        <v>40120</v>
      </c>
    </row>
    <row r="221" spans="2:7" x14ac:dyDescent="0.25">
      <c r="B221" t="s">
        <v>2211</v>
      </c>
      <c r="C221" t="s">
        <v>2212</v>
      </c>
      <c r="D221">
        <v>50</v>
      </c>
      <c r="E221" t="s">
        <v>2213</v>
      </c>
      <c r="F221">
        <v>371.7</v>
      </c>
      <c r="G221">
        <v>18585</v>
      </c>
    </row>
    <row r="222" spans="2:7" x14ac:dyDescent="0.25">
      <c r="B222" t="s">
        <v>2214</v>
      </c>
      <c r="C222" t="s">
        <v>2215</v>
      </c>
      <c r="D222">
        <v>50</v>
      </c>
      <c r="E222" t="s">
        <v>2213</v>
      </c>
      <c r="F222">
        <v>371.7</v>
      </c>
      <c r="G222">
        <v>18585</v>
      </c>
    </row>
    <row r="223" spans="2:7" x14ac:dyDescent="0.25">
      <c r="B223" t="s">
        <v>2216</v>
      </c>
      <c r="C223" t="s">
        <v>2217</v>
      </c>
      <c r="D223">
        <v>50</v>
      </c>
      <c r="E223" t="s">
        <v>2213</v>
      </c>
      <c r="F223">
        <v>371.7</v>
      </c>
      <c r="G223">
        <v>18585</v>
      </c>
    </row>
    <row r="224" spans="2:7" x14ac:dyDescent="0.25">
      <c r="B224" t="s">
        <v>2218</v>
      </c>
      <c r="C224" t="s">
        <v>2219</v>
      </c>
      <c r="D224">
        <v>50</v>
      </c>
      <c r="E224" t="s">
        <v>2213</v>
      </c>
      <c r="F224">
        <v>371.7</v>
      </c>
      <c r="G224">
        <v>18585</v>
      </c>
    </row>
    <row r="225" spans="2:7" x14ac:dyDescent="0.25">
      <c r="B225" t="s">
        <v>2220</v>
      </c>
      <c r="C225" t="s">
        <v>2221</v>
      </c>
      <c r="D225">
        <v>55</v>
      </c>
      <c r="E225" t="s">
        <v>2213</v>
      </c>
      <c r="F225">
        <v>345.096363636364</v>
      </c>
      <c r="G225">
        <v>18980.3</v>
      </c>
    </row>
    <row r="226" spans="2:7" x14ac:dyDescent="0.25">
      <c r="B226" t="s">
        <v>2222</v>
      </c>
      <c r="C226" t="s">
        <v>2223</v>
      </c>
      <c r="D226">
        <v>50</v>
      </c>
      <c r="E226" t="s">
        <v>2213</v>
      </c>
      <c r="F226">
        <v>371.7</v>
      </c>
      <c r="G226">
        <v>18585</v>
      </c>
    </row>
    <row r="227" spans="2:7" x14ac:dyDescent="0.25">
      <c r="B227" t="s">
        <v>2224</v>
      </c>
      <c r="C227" t="s">
        <v>2225</v>
      </c>
      <c r="D227">
        <v>50</v>
      </c>
      <c r="E227" t="s">
        <v>2213</v>
      </c>
      <c r="F227">
        <v>371.7</v>
      </c>
      <c r="G227">
        <v>18585</v>
      </c>
    </row>
    <row r="228" spans="2:7" x14ac:dyDescent="0.25">
      <c r="B228" t="s">
        <v>2226</v>
      </c>
      <c r="C228" t="s">
        <v>2227</v>
      </c>
      <c r="D228">
        <v>70</v>
      </c>
      <c r="E228" t="s">
        <v>30</v>
      </c>
      <c r="F228">
        <v>495</v>
      </c>
      <c r="G228">
        <v>34650</v>
      </c>
    </row>
    <row r="229" spans="2:7" x14ac:dyDescent="0.25">
      <c r="B229" t="s">
        <v>2228</v>
      </c>
      <c r="C229" t="s">
        <v>2229</v>
      </c>
      <c r="D229">
        <v>121</v>
      </c>
      <c r="E229" t="s">
        <v>30</v>
      </c>
      <c r="F229">
        <v>495</v>
      </c>
      <c r="G229">
        <v>59895</v>
      </c>
    </row>
    <row r="230" spans="2:7" x14ac:dyDescent="0.25">
      <c r="B230" t="s">
        <v>2230</v>
      </c>
      <c r="C230" t="s">
        <v>2231</v>
      </c>
      <c r="D230">
        <v>128</v>
      </c>
      <c r="E230" t="s">
        <v>30</v>
      </c>
      <c r="F230">
        <v>495</v>
      </c>
      <c r="G230">
        <v>63360</v>
      </c>
    </row>
    <row r="231" spans="2:7" x14ac:dyDescent="0.25">
      <c r="B231" t="s">
        <v>2232</v>
      </c>
      <c r="C231" t="s">
        <v>2233</v>
      </c>
      <c r="D231">
        <v>78</v>
      </c>
      <c r="E231" t="s">
        <v>30</v>
      </c>
      <c r="F231">
        <v>495</v>
      </c>
      <c r="G231">
        <v>38610</v>
      </c>
    </row>
    <row r="232" spans="2:7" x14ac:dyDescent="0.25">
      <c r="B232" t="s">
        <v>2234</v>
      </c>
      <c r="C232" t="s">
        <v>2235</v>
      </c>
      <c r="D232">
        <v>29</v>
      </c>
      <c r="E232" t="s">
        <v>30</v>
      </c>
      <c r="F232">
        <v>495</v>
      </c>
      <c r="G232">
        <v>14355</v>
      </c>
    </row>
    <row r="233" spans="2:7" x14ac:dyDescent="0.25">
      <c r="B233" t="s">
        <v>2236</v>
      </c>
      <c r="C233" t="s">
        <v>2237</v>
      </c>
      <c r="D233">
        <v>54</v>
      </c>
      <c r="E233" t="s">
        <v>30</v>
      </c>
      <c r="F233">
        <v>495</v>
      </c>
      <c r="G233">
        <v>26730</v>
      </c>
    </row>
    <row r="234" spans="2:7" x14ac:dyDescent="0.25">
      <c r="B234" t="s">
        <v>2240</v>
      </c>
      <c r="C234" t="s">
        <v>2241</v>
      </c>
      <c r="D234">
        <v>37</v>
      </c>
      <c r="E234" t="s">
        <v>30</v>
      </c>
      <c r="F234">
        <v>495</v>
      </c>
      <c r="G234">
        <v>18315</v>
      </c>
    </row>
    <row r="235" spans="2:7" x14ac:dyDescent="0.25">
      <c r="B235" t="s">
        <v>2242</v>
      </c>
      <c r="C235" t="s">
        <v>2243</v>
      </c>
      <c r="D235">
        <v>79</v>
      </c>
      <c r="E235" t="s">
        <v>30</v>
      </c>
      <c r="F235">
        <v>495</v>
      </c>
      <c r="G235">
        <v>39105</v>
      </c>
    </row>
    <row r="236" spans="2:7" x14ac:dyDescent="0.25">
      <c r="B236" t="s">
        <v>2244</v>
      </c>
      <c r="C236" t="s">
        <v>2245</v>
      </c>
      <c r="D236">
        <v>53</v>
      </c>
      <c r="E236" t="s">
        <v>30</v>
      </c>
      <c r="F236">
        <v>495</v>
      </c>
      <c r="G236">
        <v>26235</v>
      </c>
    </row>
    <row r="237" spans="2:7" x14ac:dyDescent="0.25">
      <c r="B237" t="s">
        <v>2246</v>
      </c>
      <c r="C237" t="s">
        <v>2247</v>
      </c>
      <c r="D237">
        <v>105</v>
      </c>
      <c r="E237" t="s">
        <v>30</v>
      </c>
      <c r="F237">
        <v>495</v>
      </c>
      <c r="G237">
        <v>51975</v>
      </c>
    </row>
    <row r="238" spans="2:7" x14ac:dyDescent="0.25">
      <c r="B238" t="s">
        <v>2248</v>
      </c>
      <c r="C238" t="s">
        <v>2249</v>
      </c>
      <c r="D238">
        <v>3</v>
      </c>
      <c r="E238" t="s">
        <v>30</v>
      </c>
      <c r="F238">
        <v>495</v>
      </c>
      <c r="G238">
        <v>1485</v>
      </c>
    </row>
    <row r="239" spans="2:7" x14ac:dyDescent="0.25">
      <c r="B239" t="s">
        <v>2250</v>
      </c>
      <c r="C239" t="s">
        <v>2251</v>
      </c>
      <c r="D239">
        <v>2003</v>
      </c>
      <c r="E239" t="s">
        <v>30</v>
      </c>
      <c r="F239">
        <v>390</v>
      </c>
      <c r="G239">
        <v>781170</v>
      </c>
    </row>
    <row r="240" spans="2:7" x14ac:dyDescent="0.25">
      <c r="B240" t="s">
        <v>2252</v>
      </c>
      <c r="C240" t="s">
        <v>2253</v>
      </c>
      <c r="D240">
        <v>4</v>
      </c>
      <c r="E240" t="s">
        <v>30</v>
      </c>
      <c r="F240">
        <v>598.52</v>
      </c>
      <c r="G240">
        <v>2394.08</v>
      </c>
    </row>
    <row r="241" spans="2:7" x14ac:dyDescent="0.25">
      <c r="B241" t="s">
        <v>2254</v>
      </c>
      <c r="C241" t="s">
        <v>2255</v>
      </c>
      <c r="D241">
        <v>12</v>
      </c>
      <c r="E241" t="s">
        <v>30</v>
      </c>
      <c r="F241">
        <v>131.99</v>
      </c>
      <c r="G241">
        <v>1583.88</v>
      </c>
    </row>
    <row r="242" spans="2:7" x14ac:dyDescent="0.25">
      <c r="B242" t="s">
        <v>2256</v>
      </c>
      <c r="C242" t="s">
        <v>2257</v>
      </c>
      <c r="D242">
        <v>20</v>
      </c>
      <c r="E242" t="s">
        <v>30</v>
      </c>
      <c r="F242">
        <v>1233.0999999999999</v>
      </c>
      <c r="G242">
        <v>24662</v>
      </c>
    </row>
    <row r="243" spans="2:7" x14ac:dyDescent="0.25">
      <c r="B243" t="s">
        <v>2258</v>
      </c>
      <c r="C243" t="s">
        <v>2259</v>
      </c>
      <c r="D243">
        <v>1</v>
      </c>
      <c r="E243" t="s">
        <v>30</v>
      </c>
      <c r="F243">
        <v>1233.0999999999999</v>
      </c>
      <c r="G243">
        <v>1233.0999999999999</v>
      </c>
    </row>
    <row r="244" spans="2:7" x14ac:dyDescent="0.25">
      <c r="B244" t="s">
        <v>2260</v>
      </c>
      <c r="C244" t="s">
        <v>2261</v>
      </c>
      <c r="D244">
        <v>66</v>
      </c>
      <c r="E244" t="s">
        <v>30</v>
      </c>
      <c r="F244">
        <v>1174.0999999999999</v>
      </c>
      <c r="G244">
        <v>77490.600000000006</v>
      </c>
    </row>
    <row r="245" spans="2:7" x14ac:dyDescent="0.25">
      <c r="B245" t="s">
        <v>2262</v>
      </c>
      <c r="C245" t="s">
        <v>2263</v>
      </c>
      <c r="D245">
        <v>165</v>
      </c>
      <c r="E245" t="s">
        <v>30</v>
      </c>
      <c r="F245">
        <v>1</v>
      </c>
      <c r="G245">
        <v>165</v>
      </c>
    </row>
    <row r="246" spans="2:7" x14ac:dyDescent="0.25">
      <c r="B246" t="s">
        <v>2264</v>
      </c>
      <c r="C246" t="s">
        <v>2265</v>
      </c>
      <c r="D246">
        <v>357</v>
      </c>
      <c r="E246" t="s">
        <v>30</v>
      </c>
      <c r="F246">
        <v>1</v>
      </c>
      <c r="G246">
        <v>357</v>
      </c>
    </row>
    <row r="247" spans="2:7" x14ac:dyDescent="0.25">
      <c r="B247" t="s">
        <v>2268</v>
      </c>
      <c r="C247" t="s">
        <v>2269</v>
      </c>
      <c r="D247">
        <v>7</v>
      </c>
      <c r="E247" t="s">
        <v>30</v>
      </c>
      <c r="F247">
        <v>1</v>
      </c>
      <c r="G247">
        <v>7</v>
      </c>
    </row>
    <row r="248" spans="2:7" x14ac:dyDescent="0.25">
      <c r="B248" t="s">
        <v>2270</v>
      </c>
      <c r="C248" t="s">
        <v>2271</v>
      </c>
      <c r="D248">
        <v>1</v>
      </c>
      <c r="E248" t="s">
        <v>30</v>
      </c>
      <c r="F248">
        <v>1</v>
      </c>
      <c r="G248">
        <v>1</v>
      </c>
    </row>
    <row r="249" spans="2:7" x14ac:dyDescent="0.25">
      <c r="B249" t="s">
        <v>2276</v>
      </c>
      <c r="C249" t="s">
        <v>2277</v>
      </c>
      <c r="D249">
        <v>7</v>
      </c>
      <c r="E249" t="s">
        <v>30</v>
      </c>
      <c r="F249">
        <v>1</v>
      </c>
      <c r="G249">
        <v>7</v>
      </c>
    </row>
    <row r="250" spans="2:7" x14ac:dyDescent="0.25">
      <c r="B250" t="s">
        <v>2280</v>
      </c>
      <c r="C250" t="s">
        <v>2281</v>
      </c>
      <c r="D250">
        <v>9</v>
      </c>
      <c r="E250" t="s">
        <v>30</v>
      </c>
      <c r="F250">
        <v>1475</v>
      </c>
      <c r="G250">
        <v>13275</v>
      </c>
    </row>
    <row r="251" spans="2:7" x14ac:dyDescent="0.25">
      <c r="B251" t="s">
        <v>2282</v>
      </c>
      <c r="C251" t="s">
        <v>2283</v>
      </c>
      <c r="D251">
        <v>1</v>
      </c>
      <c r="E251" t="s">
        <v>30</v>
      </c>
      <c r="F251">
        <v>1</v>
      </c>
      <c r="G251">
        <v>1</v>
      </c>
    </row>
    <row r="252" spans="2:7" x14ac:dyDescent="0.25">
      <c r="B252" t="s">
        <v>2284</v>
      </c>
      <c r="C252" t="s">
        <v>2285</v>
      </c>
      <c r="D252">
        <v>6</v>
      </c>
      <c r="E252" t="s">
        <v>30</v>
      </c>
      <c r="F252">
        <v>1</v>
      </c>
      <c r="G252">
        <v>6</v>
      </c>
    </row>
    <row r="253" spans="2:7" x14ac:dyDescent="0.25">
      <c r="B253" t="s">
        <v>2286</v>
      </c>
      <c r="C253" t="s">
        <v>2287</v>
      </c>
      <c r="D253">
        <v>10</v>
      </c>
      <c r="E253" t="s">
        <v>30</v>
      </c>
      <c r="F253">
        <v>695</v>
      </c>
      <c r="G253">
        <v>6950</v>
      </c>
    </row>
    <row r="254" spans="2:7" x14ac:dyDescent="0.25">
      <c r="B254" t="s">
        <v>2288</v>
      </c>
      <c r="C254" t="s">
        <v>2289</v>
      </c>
      <c r="D254">
        <v>12</v>
      </c>
      <c r="E254" t="s">
        <v>30</v>
      </c>
      <c r="F254">
        <v>637.16666666666697</v>
      </c>
      <c r="G254">
        <v>7646</v>
      </c>
    </row>
    <row r="255" spans="2:7" x14ac:dyDescent="0.25">
      <c r="B255" t="s">
        <v>2290</v>
      </c>
      <c r="C255" t="s">
        <v>2291</v>
      </c>
      <c r="D255">
        <v>12</v>
      </c>
      <c r="E255" t="s">
        <v>30</v>
      </c>
      <c r="F255">
        <v>637.16666666666697</v>
      </c>
      <c r="G255">
        <v>7646</v>
      </c>
    </row>
    <row r="256" spans="2:7" x14ac:dyDescent="0.25">
      <c r="B256" t="s">
        <v>2292</v>
      </c>
      <c r="C256" t="s">
        <v>2293</v>
      </c>
      <c r="D256">
        <v>4</v>
      </c>
      <c r="E256" t="s">
        <v>30</v>
      </c>
      <c r="F256">
        <v>695</v>
      </c>
      <c r="G256">
        <v>2780</v>
      </c>
    </row>
    <row r="257" spans="2:7" x14ac:dyDescent="0.25">
      <c r="B257" t="s">
        <v>2294</v>
      </c>
      <c r="C257" t="s">
        <v>2295</v>
      </c>
      <c r="D257">
        <v>2</v>
      </c>
      <c r="E257" t="s">
        <v>30</v>
      </c>
      <c r="F257">
        <v>695</v>
      </c>
      <c r="G257">
        <v>1390</v>
      </c>
    </row>
    <row r="258" spans="2:7" x14ac:dyDescent="0.25">
      <c r="B258" t="s">
        <v>2296</v>
      </c>
      <c r="C258" t="s">
        <v>2297</v>
      </c>
      <c r="D258">
        <v>2</v>
      </c>
      <c r="E258" t="s">
        <v>30</v>
      </c>
      <c r="F258">
        <v>695</v>
      </c>
      <c r="G258">
        <v>1390</v>
      </c>
    </row>
    <row r="259" spans="2:7" x14ac:dyDescent="0.25">
      <c r="B259" t="s">
        <v>2302</v>
      </c>
      <c r="C259" t="s">
        <v>2303</v>
      </c>
      <c r="D259">
        <v>10</v>
      </c>
      <c r="E259" t="s">
        <v>30</v>
      </c>
      <c r="F259">
        <v>695</v>
      </c>
      <c r="G259">
        <v>6950</v>
      </c>
    </row>
    <row r="260" spans="2:7" x14ac:dyDescent="0.25">
      <c r="B260" t="s">
        <v>2304</v>
      </c>
      <c r="C260" t="s">
        <v>2305</v>
      </c>
      <c r="D260">
        <v>10</v>
      </c>
      <c r="E260" t="s">
        <v>30</v>
      </c>
      <c r="F260">
        <v>695</v>
      </c>
      <c r="G260">
        <v>6950</v>
      </c>
    </row>
    <row r="261" spans="2:7" x14ac:dyDescent="0.25">
      <c r="B261" t="s">
        <v>2306</v>
      </c>
      <c r="C261" t="s">
        <v>2307</v>
      </c>
      <c r="D261">
        <v>4</v>
      </c>
      <c r="E261" t="s">
        <v>30</v>
      </c>
      <c r="F261">
        <v>695</v>
      </c>
      <c r="G261">
        <v>2780</v>
      </c>
    </row>
    <row r="262" spans="2:7" x14ac:dyDescent="0.25">
      <c r="B262" t="s">
        <v>2308</v>
      </c>
      <c r="C262" t="s">
        <v>2309</v>
      </c>
      <c r="D262">
        <v>4</v>
      </c>
      <c r="E262" t="s">
        <v>30</v>
      </c>
      <c r="F262">
        <v>1</v>
      </c>
      <c r="G262">
        <v>4</v>
      </c>
    </row>
    <row r="263" spans="2:7" x14ac:dyDescent="0.25">
      <c r="B263" t="s">
        <v>2310</v>
      </c>
      <c r="C263" t="s">
        <v>2311</v>
      </c>
      <c r="D263">
        <v>2</v>
      </c>
      <c r="E263" t="s">
        <v>30</v>
      </c>
      <c r="F263">
        <v>1</v>
      </c>
      <c r="G263">
        <v>2</v>
      </c>
    </row>
    <row r="264" spans="2:7" x14ac:dyDescent="0.25">
      <c r="B264" t="s">
        <v>2312</v>
      </c>
      <c r="C264" t="s">
        <v>2313</v>
      </c>
      <c r="D264">
        <v>2</v>
      </c>
      <c r="E264" t="s">
        <v>30</v>
      </c>
      <c r="F264">
        <v>1</v>
      </c>
      <c r="G264">
        <v>2</v>
      </c>
    </row>
    <row r="265" spans="2:7" x14ac:dyDescent="0.25">
      <c r="B265" t="s">
        <v>2314</v>
      </c>
      <c r="C265" t="s">
        <v>2315</v>
      </c>
      <c r="D265">
        <v>2</v>
      </c>
      <c r="E265" t="s">
        <v>30</v>
      </c>
      <c r="F265">
        <v>1</v>
      </c>
      <c r="G265">
        <v>2</v>
      </c>
    </row>
    <row r="266" spans="2:7" x14ac:dyDescent="0.25">
      <c r="B266" t="s">
        <v>2316</v>
      </c>
      <c r="C266" t="s">
        <v>2317</v>
      </c>
      <c r="D266">
        <v>2</v>
      </c>
      <c r="E266" t="s">
        <v>30</v>
      </c>
      <c r="F266">
        <v>1</v>
      </c>
      <c r="G266">
        <v>2</v>
      </c>
    </row>
    <row r="267" spans="2:7" x14ac:dyDescent="0.25">
      <c r="B267" t="s">
        <v>2320</v>
      </c>
      <c r="C267" t="s">
        <v>2321</v>
      </c>
      <c r="D267">
        <v>6</v>
      </c>
      <c r="E267" t="s">
        <v>30</v>
      </c>
      <c r="F267">
        <v>1</v>
      </c>
      <c r="G267">
        <v>6</v>
      </c>
    </row>
    <row r="268" spans="2:7" x14ac:dyDescent="0.25">
      <c r="B268" t="s">
        <v>2322</v>
      </c>
      <c r="C268" t="s">
        <v>2323</v>
      </c>
      <c r="D268">
        <v>582</v>
      </c>
      <c r="E268" t="s">
        <v>30</v>
      </c>
      <c r="F268">
        <v>1</v>
      </c>
      <c r="G268">
        <v>582</v>
      </c>
    </row>
    <row r="269" spans="2:7" x14ac:dyDescent="0.25">
      <c r="B269" t="s">
        <v>2324</v>
      </c>
      <c r="C269" t="s">
        <v>2325</v>
      </c>
      <c r="D269">
        <v>233</v>
      </c>
      <c r="E269" t="s">
        <v>30</v>
      </c>
      <c r="F269">
        <v>1</v>
      </c>
      <c r="G269">
        <v>233</v>
      </c>
    </row>
    <row r="270" spans="2:7" x14ac:dyDescent="0.25">
      <c r="G270" s="15">
        <f>SUBTOTAL(109,Tabla117[Total])</f>
        <v>9921280.3200000003</v>
      </c>
    </row>
  </sheetData>
  <pageMargins left="0.7" right="0.7" top="0.75" bottom="0.75" header="0.3" footer="0.3"/>
  <pageSetup scale="66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27"/>
  <sheetViews>
    <sheetView view="pageLayout" topLeftCell="A125" zoomScaleNormal="100" workbookViewId="0">
      <selection activeCell="B5" sqref="B5"/>
    </sheetView>
  </sheetViews>
  <sheetFormatPr baseColWidth="10" defaultRowHeight="15" x14ac:dyDescent="0.25"/>
  <cols>
    <col min="1" max="1" width="14.7109375" bestFit="1" customWidth="1"/>
    <col min="2" max="2" width="65.5703125" customWidth="1"/>
    <col min="3" max="3" width="11.7109375" customWidth="1"/>
    <col min="4" max="4" width="13.7109375" customWidth="1"/>
    <col min="5" max="5" width="14.28515625" bestFit="1" customWidth="1"/>
    <col min="6" max="6" width="20.28515625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4133</v>
      </c>
    </row>
    <row r="6" spans="1:6" x14ac:dyDescent="0.25">
      <c r="B6" s="12" t="s">
        <v>2326</v>
      </c>
    </row>
    <row r="8" spans="1:6" ht="30" x14ac:dyDescent="0.25">
      <c r="A8" t="s">
        <v>22</v>
      </c>
      <c r="B8" t="s">
        <v>23</v>
      </c>
      <c r="C8" s="1" t="s">
        <v>4151</v>
      </c>
      <c r="D8" s="1" t="s">
        <v>512</v>
      </c>
      <c r="E8" t="s">
        <v>26</v>
      </c>
      <c r="F8" t="s">
        <v>27</v>
      </c>
    </row>
    <row r="9" spans="1:6" x14ac:dyDescent="0.25">
      <c r="A9" t="s">
        <v>2328</v>
      </c>
      <c r="B9" t="s">
        <v>2329</v>
      </c>
      <c r="C9">
        <v>1</v>
      </c>
      <c r="D9" t="s">
        <v>30</v>
      </c>
      <c r="E9">
        <v>80691.94</v>
      </c>
      <c r="F9">
        <v>80691.94</v>
      </c>
    </row>
    <row r="10" spans="1:6" x14ac:dyDescent="0.25">
      <c r="A10" t="s">
        <v>2330</v>
      </c>
      <c r="B10" t="s">
        <v>1297</v>
      </c>
      <c r="C10">
        <v>4</v>
      </c>
      <c r="D10" t="s">
        <v>30</v>
      </c>
      <c r="E10">
        <v>2930</v>
      </c>
      <c r="F10">
        <v>11720</v>
      </c>
    </row>
    <row r="11" spans="1:6" x14ac:dyDescent="0.25">
      <c r="A11" t="s">
        <v>2331</v>
      </c>
      <c r="B11" t="s">
        <v>2332</v>
      </c>
      <c r="C11">
        <v>2</v>
      </c>
      <c r="D11" t="s">
        <v>30</v>
      </c>
      <c r="E11">
        <v>1200.23</v>
      </c>
      <c r="F11">
        <v>2400.46</v>
      </c>
    </row>
    <row r="12" spans="1:6" x14ac:dyDescent="0.25">
      <c r="A12" t="s">
        <v>2333</v>
      </c>
      <c r="B12" t="s">
        <v>2334</v>
      </c>
      <c r="C12">
        <v>1</v>
      </c>
      <c r="D12" t="s">
        <v>30</v>
      </c>
      <c r="E12">
        <v>1</v>
      </c>
      <c r="F12">
        <v>1</v>
      </c>
    </row>
    <row r="13" spans="1:6" x14ac:dyDescent="0.25">
      <c r="A13" t="s">
        <v>2339</v>
      </c>
      <c r="B13" t="s">
        <v>2340</v>
      </c>
      <c r="C13">
        <v>6</v>
      </c>
      <c r="D13" t="s">
        <v>30</v>
      </c>
      <c r="E13">
        <v>1</v>
      </c>
      <c r="F13">
        <v>6</v>
      </c>
    </row>
    <row r="14" spans="1:6" x14ac:dyDescent="0.25">
      <c r="A14" t="s">
        <v>2341</v>
      </c>
      <c r="B14" t="s">
        <v>2342</v>
      </c>
      <c r="C14">
        <v>48</v>
      </c>
      <c r="D14" t="s">
        <v>30</v>
      </c>
      <c r="E14">
        <v>135.69999999999999</v>
      </c>
      <c r="F14">
        <v>6513.6</v>
      </c>
    </row>
    <row r="15" spans="1:6" x14ac:dyDescent="0.25">
      <c r="A15" t="s">
        <v>2343</v>
      </c>
      <c r="B15" t="s">
        <v>2344</v>
      </c>
      <c r="C15">
        <v>31</v>
      </c>
      <c r="D15" t="s">
        <v>30</v>
      </c>
      <c r="E15">
        <v>4.1612903225806503</v>
      </c>
      <c r="F15">
        <v>129</v>
      </c>
    </row>
    <row r="16" spans="1:6" x14ac:dyDescent="0.25">
      <c r="A16" t="s">
        <v>2345</v>
      </c>
      <c r="B16" t="s">
        <v>2346</v>
      </c>
      <c r="C16">
        <v>5</v>
      </c>
      <c r="D16" t="s">
        <v>30</v>
      </c>
      <c r="E16">
        <v>1</v>
      </c>
      <c r="F16">
        <v>5</v>
      </c>
    </row>
    <row r="17" spans="1:6" x14ac:dyDescent="0.25">
      <c r="A17" t="s">
        <v>2347</v>
      </c>
      <c r="B17" t="s">
        <v>2348</v>
      </c>
      <c r="C17">
        <v>30</v>
      </c>
      <c r="D17" t="s">
        <v>30</v>
      </c>
      <c r="E17">
        <v>289.10000000000002</v>
      </c>
      <c r="F17">
        <v>8673</v>
      </c>
    </row>
    <row r="18" spans="1:6" x14ac:dyDescent="0.25">
      <c r="A18" t="s">
        <v>2349</v>
      </c>
      <c r="B18" t="s">
        <v>2350</v>
      </c>
      <c r="C18">
        <v>69</v>
      </c>
      <c r="D18" t="s">
        <v>30</v>
      </c>
      <c r="E18">
        <v>454.3</v>
      </c>
      <c r="F18">
        <v>31346.7</v>
      </c>
    </row>
    <row r="19" spans="1:6" x14ac:dyDescent="0.25">
      <c r="A19" t="s">
        <v>2351</v>
      </c>
      <c r="B19" t="s">
        <v>2352</v>
      </c>
      <c r="C19">
        <v>30</v>
      </c>
      <c r="D19" t="s">
        <v>30</v>
      </c>
      <c r="E19">
        <v>23.55</v>
      </c>
      <c r="F19">
        <v>706.5</v>
      </c>
    </row>
    <row r="20" spans="1:6" x14ac:dyDescent="0.25">
      <c r="A20" t="s">
        <v>4225</v>
      </c>
      <c r="B20" t="s">
        <v>4226</v>
      </c>
      <c r="C20">
        <v>2</v>
      </c>
      <c r="D20" t="s">
        <v>30</v>
      </c>
      <c r="E20">
        <v>15.93</v>
      </c>
      <c r="F20">
        <v>31.86</v>
      </c>
    </row>
    <row r="21" spans="1:6" x14ac:dyDescent="0.25">
      <c r="A21" t="s">
        <v>2353</v>
      </c>
      <c r="B21" t="s">
        <v>2354</v>
      </c>
      <c r="C21">
        <v>2</v>
      </c>
      <c r="D21" t="s">
        <v>30</v>
      </c>
      <c r="E21">
        <v>16.52</v>
      </c>
      <c r="F21">
        <v>33.04</v>
      </c>
    </row>
    <row r="22" spans="1:6" x14ac:dyDescent="0.25">
      <c r="A22" t="s">
        <v>4227</v>
      </c>
      <c r="B22" t="s">
        <v>4228</v>
      </c>
      <c r="C22">
        <v>1</v>
      </c>
      <c r="D22" t="s">
        <v>30</v>
      </c>
      <c r="E22">
        <v>3473.92</v>
      </c>
      <c r="F22">
        <v>3473.92</v>
      </c>
    </row>
    <row r="23" spans="1:6" x14ac:dyDescent="0.25">
      <c r="A23" t="s">
        <v>2355</v>
      </c>
      <c r="B23" t="s">
        <v>2356</v>
      </c>
      <c r="C23">
        <v>3</v>
      </c>
      <c r="D23" t="s">
        <v>30</v>
      </c>
      <c r="E23">
        <v>17.7</v>
      </c>
      <c r="F23">
        <v>53.1</v>
      </c>
    </row>
    <row r="24" spans="1:6" x14ac:dyDescent="0.25">
      <c r="A24" t="s">
        <v>2357</v>
      </c>
      <c r="B24" t="s">
        <v>2358</v>
      </c>
      <c r="C24">
        <v>590</v>
      </c>
      <c r="D24" t="s">
        <v>30</v>
      </c>
      <c r="E24">
        <v>15.6</v>
      </c>
      <c r="F24">
        <v>9204</v>
      </c>
    </row>
    <row r="25" spans="1:6" x14ac:dyDescent="0.25">
      <c r="A25" t="s">
        <v>2359</v>
      </c>
      <c r="B25" t="s">
        <v>2360</v>
      </c>
      <c r="C25">
        <v>10</v>
      </c>
      <c r="D25" t="s">
        <v>30</v>
      </c>
      <c r="E25">
        <v>54.28</v>
      </c>
      <c r="F25">
        <v>542.79999999999995</v>
      </c>
    </row>
    <row r="26" spans="1:6" x14ac:dyDescent="0.25">
      <c r="A26" t="s">
        <v>2361</v>
      </c>
      <c r="B26" t="s">
        <v>2362</v>
      </c>
      <c r="C26">
        <v>300</v>
      </c>
      <c r="D26" t="s">
        <v>30</v>
      </c>
      <c r="E26">
        <v>53.1</v>
      </c>
      <c r="F26">
        <v>15930</v>
      </c>
    </row>
    <row r="27" spans="1:6" x14ac:dyDescent="0.25">
      <c r="A27" t="s">
        <v>2363</v>
      </c>
      <c r="B27" t="s">
        <v>2364</v>
      </c>
      <c r="C27">
        <v>50</v>
      </c>
      <c r="D27" t="s">
        <v>30</v>
      </c>
      <c r="E27">
        <v>88.5</v>
      </c>
      <c r="F27">
        <v>4425</v>
      </c>
    </row>
    <row r="28" spans="1:6" x14ac:dyDescent="0.25">
      <c r="A28" t="s">
        <v>2365</v>
      </c>
      <c r="B28" t="s">
        <v>2366</v>
      </c>
      <c r="C28">
        <v>1</v>
      </c>
      <c r="D28" t="s">
        <v>30</v>
      </c>
      <c r="E28">
        <v>1630</v>
      </c>
      <c r="F28">
        <v>1630</v>
      </c>
    </row>
    <row r="29" spans="1:6" x14ac:dyDescent="0.25">
      <c r="A29" t="s">
        <v>2367</v>
      </c>
      <c r="B29" t="s">
        <v>2368</v>
      </c>
      <c r="C29">
        <v>4</v>
      </c>
      <c r="D29" t="s">
        <v>30</v>
      </c>
      <c r="E29">
        <v>586.46</v>
      </c>
      <c r="F29">
        <v>2345.84</v>
      </c>
    </row>
    <row r="30" spans="1:6" x14ac:dyDescent="0.25">
      <c r="A30" t="s">
        <v>2369</v>
      </c>
      <c r="B30" t="s">
        <v>2370</v>
      </c>
      <c r="C30">
        <v>100</v>
      </c>
      <c r="D30" t="s">
        <v>2371</v>
      </c>
      <c r="E30">
        <v>110.45</v>
      </c>
      <c r="F30">
        <v>11045</v>
      </c>
    </row>
    <row r="31" spans="1:6" x14ac:dyDescent="0.25">
      <c r="A31" t="s">
        <v>2372</v>
      </c>
      <c r="B31" t="s">
        <v>2373</v>
      </c>
      <c r="C31">
        <v>1440</v>
      </c>
      <c r="D31" t="s">
        <v>2371</v>
      </c>
      <c r="E31">
        <v>38.94</v>
      </c>
      <c r="F31">
        <v>56073.599999999999</v>
      </c>
    </row>
    <row r="32" spans="1:6" x14ac:dyDescent="0.25">
      <c r="A32" t="s">
        <v>2374</v>
      </c>
      <c r="B32" t="s">
        <v>2375</v>
      </c>
      <c r="C32">
        <v>5</v>
      </c>
      <c r="D32" t="s">
        <v>2371</v>
      </c>
      <c r="E32">
        <v>229.53</v>
      </c>
      <c r="F32">
        <v>1147.6500000000001</v>
      </c>
    </row>
    <row r="33" spans="1:6" x14ac:dyDescent="0.25">
      <c r="A33" t="s">
        <v>2376</v>
      </c>
      <c r="B33" t="s">
        <v>2377</v>
      </c>
      <c r="C33">
        <v>100</v>
      </c>
      <c r="D33" t="s">
        <v>2371</v>
      </c>
      <c r="E33">
        <v>18.41</v>
      </c>
      <c r="F33">
        <v>1841</v>
      </c>
    </row>
    <row r="34" spans="1:6" x14ac:dyDescent="0.25">
      <c r="A34" t="s">
        <v>2378</v>
      </c>
      <c r="B34" t="s">
        <v>2379</v>
      </c>
      <c r="C34">
        <v>600</v>
      </c>
      <c r="D34" t="s">
        <v>2371</v>
      </c>
      <c r="E34">
        <v>14.19</v>
      </c>
      <c r="F34">
        <v>8514</v>
      </c>
    </row>
    <row r="35" spans="1:6" x14ac:dyDescent="0.25">
      <c r="A35" t="s">
        <v>2380</v>
      </c>
      <c r="B35" t="s">
        <v>2381</v>
      </c>
      <c r="C35">
        <v>500</v>
      </c>
      <c r="D35" t="s">
        <v>2371</v>
      </c>
      <c r="E35">
        <v>76.7</v>
      </c>
      <c r="F35">
        <v>38350</v>
      </c>
    </row>
    <row r="36" spans="1:6" x14ac:dyDescent="0.25">
      <c r="A36" t="s">
        <v>2382</v>
      </c>
      <c r="B36" t="s">
        <v>2383</v>
      </c>
      <c r="C36">
        <v>350</v>
      </c>
      <c r="D36" t="s">
        <v>2371</v>
      </c>
      <c r="E36">
        <v>27.14</v>
      </c>
      <c r="F36">
        <v>9499</v>
      </c>
    </row>
    <row r="37" spans="1:6" x14ac:dyDescent="0.25">
      <c r="A37" t="s">
        <v>2384</v>
      </c>
      <c r="B37" t="s">
        <v>2385</v>
      </c>
      <c r="C37">
        <v>216</v>
      </c>
      <c r="D37" t="s">
        <v>2371</v>
      </c>
      <c r="E37">
        <v>66.08</v>
      </c>
      <c r="F37">
        <v>14273.28</v>
      </c>
    </row>
    <row r="38" spans="1:6" x14ac:dyDescent="0.25">
      <c r="A38" t="s">
        <v>2386</v>
      </c>
      <c r="B38" t="s">
        <v>2387</v>
      </c>
      <c r="C38">
        <v>50</v>
      </c>
      <c r="D38" t="s">
        <v>2371</v>
      </c>
      <c r="E38">
        <v>206.5</v>
      </c>
      <c r="F38">
        <v>10325</v>
      </c>
    </row>
    <row r="39" spans="1:6" x14ac:dyDescent="0.25">
      <c r="A39" t="s">
        <v>2388</v>
      </c>
      <c r="B39" t="s">
        <v>2389</v>
      </c>
      <c r="C39">
        <v>11</v>
      </c>
      <c r="D39" t="s">
        <v>2371</v>
      </c>
      <c r="E39">
        <v>4185.46</v>
      </c>
      <c r="F39">
        <v>46040.06</v>
      </c>
    </row>
    <row r="40" spans="1:6" x14ac:dyDescent="0.25">
      <c r="A40" t="s">
        <v>2390</v>
      </c>
      <c r="B40" t="s">
        <v>2391</v>
      </c>
      <c r="C40">
        <v>500</v>
      </c>
      <c r="D40" t="s">
        <v>2371</v>
      </c>
      <c r="E40">
        <v>10.62</v>
      </c>
      <c r="F40">
        <v>5310</v>
      </c>
    </row>
    <row r="41" spans="1:6" x14ac:dyDescent="0.25">
      <c r="A41" t="s">
        <v>2392</v>
      </c>
      <c r="B41" t="s">
        <v>2393</v>
      </c>
      <c r="C41">
        <v>46</v>
      </c>
      <c r="D41" t="s">
        <v>30</v>
      </c>
      <c r="E41">
        <v>1</v>
      </c>
      <c r="F41">
        <v>46</v>
      </c>
    </row>
    <row r="42" spans="1:6" x14ac:dyDescent="0.25">
      <c r="A42" t="s">
        <v>2394</v>
      </c>
      <c r="B42" t="s">
        <v>2395</v>
      </c>
      <c r="C42">
        <v>1</v>
      </c>
      <c r="D42" t="s">
        <v>30</v>
      </c>
      <c r="E42">
        <v>772.9</v>
      </c>
      <c r="F42">
        <v>772.9</v>
      </c>
    </row>
    <row r="43" spans="1:6" x14ac:dyDescent="0.25">
      <c r="A43" t="s">
        <v>2396</v>
      </c>
      <c r="B43" t="s">
        <v>2397</v>
      </c>
      <c r="C43">
        <v>15</v>
      </c>
      <c r="D43" t="s">
        <v>30</v>
      </c>
      <c r="E43">
        <v>490.88</v>
      </c>
      <c r="F43">
        <v>7363.2</v>
      </c>
    </row>
    <row r="44" spans="1:6" x14ac:dyDescent="0.25">
      <c r="A44" t="s">
        <v>2398</v>
      </c>
      <c r="B44" t="s">
        <v>2399</v>
      </c>
      <c r="C44">
        <v>8</v>
      </c>
      <c r="D44" t="s">
        <v>30</v>
      </c>
      <c r="E44">
        <v>405.66</v>
      </c>
      <c r="F44">
        <v>3245.28</v>
      </c>
    </row>
    <row r="45" spans="1:6" x14ac:dyDescent="0.25">
      <c r="A45" t="s">
        <v>2400</v>
      </c>
      <c r="B45" t="s">
        <v>2401</v>
      </c>
      <c r="C45">
        <v>20</v>
      </c>
      <c r="D45" t="s">
        <v>30</v>
      </c>
      <c r="E45">
        <v>790.6</v>
      </c>
      <c r="F45">
        <v>15812</v>
      </c>
    </row>
    <row r="46" spans="1:6" x14ac:dyDescent="0.25">
      <c r="A46" t="s">
        <v>2402</v>
      </c>
      <c r="B46" t="s">
        <v>2403</v>
      </c>
      <c r="C46">
        <v>2</v>
      </c>
      <c r="D46" t="s">
        <v>30</v>
      </c>
      <c r="E46">
        <v>138.59</v>
      </c>
      <c r="F46">
        <v>277.18</v>
      </c>
    </row>
    <row r="47" spans="1:6" x14ac:dyDescent="0.25">
      <c r="A47" t="s">
        <v>2404</v>
      </c>
      <c r="B47" t="s">
        <v>2405</v>
      </c>
      <c r="C47">
        <v>2</v>
      </c>
      <c r="D47" t="s">
        <v>30</v>
      </c>
      <c r="E47">
        <v>154.58000000000001</v>
      </c>
      <c r="F47">
        <v>309.16000000000003</v>
      </c>
    </row>
    <row r="48" spans="1:6" x14ac:dyDescent="0.25">
      <c r="A48" t="s">
        <v>2406</v>
      </c>
      <c r="B48" t="s">
        <v>2407</v>
      </c>
      <c r="C48">
        <v>4</v>
      </c>
      <c r="D48" t="s">
        <v>30</v>
      </c>
      <c r="E48">
        <v>154.58000000000001</v>
      </c>
      <c r="F48">
        <v>618.32000000000005</v>
      </c>
    </row>
    <row r="49" spans="1:6" x14ac:dyDescent="0.25">
      <c r="A49" t="s">
        <v>2408</v>
      </c>
      <c r="B49" t="s">
        <v>2409</v>
      </c>
      <c r="C49">
        <v>4</v>
      </c>
      <c r="D49" t="s">
        <v>30</v>
      </c>
      <c r="E49">
        <v>154.58000000000001</v>
      </c>
      <c r="F49">
        <v>618.32000000000005</v>
      </c>
    </row>
    <row r="50" spans="1:6" x14ac:dyDescent="0.25">
      <c r="A50" t="s">
        <v>2410</v>
      </c>
      <c r="B50" t="s">
        <v>2411</v>
      </c>
      <c r="C50">
        <v>3</v>
      </c>
      <c r="D50" t="s">
        <v>30</v>
      </c>
      <c r="E50">
        <v>2469.7399999999998</v>
      </c>
      <c r="F50">
        <v>7409.22</v>
      </c>
    </row>
    <row r="51" spans="1:6" x14ac:dyDescent="0.25">
      <c r="A51" t="s">
        <v>2412</v>
      </c>
      <c r="B51" t="s">
        <v>2413</v>
      </c>
      <c r="C51">
        <v>3</v>
      </c>
      <c r="D51" t="s">
        <v>30</v>
      </c>
      <c r="E51">
        <v>377.79</v>
      </c>
      <c r="F51">
        <v>1133.3699999999999</v>
      </c>
    </row>
    <row r="52" spans="1:6" x14ac:dyDescent="0.25">
      <c r="A52" t="s">
        <v>2414</v>
      </c>
      <c r="B52" t="s">
        <v>2415</v>
      </c>
      <c r="C52">
        <v>12</v>
      </c>
      <c r="D52" t="s">
        <v>30</v>
      </c>
      <c r="E52">
        <v>2142.59</v>
      </c>
      <c r="F52">
        <v>25711.08</v>
      </c>
    </row>
    <row r="53" spans="1:6" x14ac:dyDescent="0.25">
      <c r="A53" t="s">
        <v>2416</v>
      </c>
      <c r="B53" t="s">
        <v>2417</v>
      </c>
      <c r="C53">
        <v>40</v>
      </c>
      <c r="D53" t="s">
        <v>30</v>
      </c>
      <c r="E53">
        <v>5.9</v>
      </c>
      <c r="F53">
        <v>236</v>
      </c>
    </row>
    <row r="54" spans="1:6" x14ac:dyDescent="0.25">
      <c r="A54" t="s">
        <v>4229</v>
      </c>
      <c r="B54" t="s">
        <v>2419</v>
      </c>
      <c r="C54">
        <v>1</v>
      </c>
      <c r="D54" t="s">
        <v>30</v>
      </c>
      <c r="E54">
        <v>230.99</v>
      </c>
      <c r="F54">
        <v>230.99</v>
      </c>
    </row>
    <row r="55" spans="1:6" x14ac:dyDescent="0.25">
      <c r="A55" t="s">
        <v>2418</v>
      </c>
      <c r="B55" t="s">
        <v>2419</v>
      </c>
      <c r="C55">
        <v>1</v>
      </c>
      <c r="D55" t="s">
        <v>30</v>
      </c>
      <c r="E55">
        <v>230.99</v>
      </c>
      <c r="F55">
        <v>230.99</v>
      </c>
    </row>
    <row r="56" spans="1:6" x14ac:dyDescent="0.25">
      <c r="A56" t="s">
        <v>2420</v>
      </c>
      <c r="B56" t="s">
        <v>2421</v>
      </c>
      <c r="C56">
        <v>27</v>
      </c>
      <c r="D56" t="s">
        <v>30</v>
      </c>
      <c r="E56">
        <v>15.34</v>
      </c>
      <c r="F56">
        <v>414.18</v>
      </c>
    </row>
    <row r="57" spans="1:6" x14ac:dyDescent="0.25">
      <c r="A57" t="s">
        <v>2422</v>
      </c>
      <c r="B57" t="s">
        <v>2423</v>
      </c>
      <c r="C57">
        <v>0.5</v>
      </c>
      <c r="D57" t="s">
        <v>30</v>
      </c>
      <c r="E57">
        <v>199.42</v>
      </c>
      <c r="F57">
        <v>99.71</v>
      </c>
    </row>
    <row r="58" spans="1:6" x14ac:dyDescent="0.25">
      <c r="A58" t="s">
        <v>2424</v>
      </c>
      <c r="B58" t="s">
        <v>2425</v>
      </c>
      <c r="C58">
        <v>11</v>
      </c>
      <c r="D58" t="s">
        <v>30</v>
      </c>
      <c r="E58">
        <v>101.48</v>
      </c>
      <c r="F58">
        <v>1116.28</v>
      </c>
    </row>
    <row r="59" spans="1:6" x14ac:dyDescent="0.25">
      <c r="A59" t="s">
        <v>2426</v>
      </c>
      <c r="B59" t="s">
        <v>2427</v>
      </c>
      <c r="C59">
        <v>1</v>
      </c>
      <c r="D59" t="s">
        <v>30</v>
      </c>
      <c r="E59">
        <v>8237.2000000000007</v>
      </c>
      <c r="F59">
        <v>8237.2000000000007</v>
      </c>
    </row>
    <row r="60" spans="1:6" x14ac:dyDescent="0.25">
      <c r="A60" t="s">
        <v>2430</v>
      </c>
      <c r="B60" t="s">
        <v>2431</v>
      </c>
      <c r="C60">
        <v>1</v>
      </c>
      <c r="D60" t="s">
        <v>30</v>
      </c>
      <c r="E60">
        <v>28910</v>
      </c>
      <c r="F60">
        <v>28910</v>
      </c>
    </row>
    <row r="61" spans="1:6" x14ac:dyDescent="0.25">
      <c r="A61" t="s">
        <v>2432</v>
      </c>
      <c r="B61" t="s">
        <v>2433</v>
      </c>
      <c r="C61">
        <v>1</v>
      </c>
      <c r="D61" t="s">
        <v>30</v>
      </c>
      <c r="E61">
        <v>784.7</v>
      </c>
      <c r="F61">
        <v>784.7</v>
      </c>
    </row>
    <row r="62" spans="1:6" x14ac:dyDescent="0.25">
      <c r="A62" t="s">
        <v>2434</v>
      </c>
      <c r="B62" t="s">
        <v>2435</v>
      </c>
      <c r="C62">
        <v>11</v>
      </c>
      <c r="D62" t="s">
        <v>30</v>
      </c>
      <c r="E62">
        <v>647.82000000000005</v>
      </c>
      <c r="F62">
        <v>7126.02</v>
      </c>
    </row>
    <row r="63" spans="1:6" x14ac:dyDescent="0.25">
      <c r="A63" t="s">
        <v>2436</v>
      </c>
      <c r="B63" t="s">
        <v>2437</v>
      </c>
      <c r="C63">
        <v>4</v>
      </c>
      <c r="D63" t="s">
        <v>30</v>
      </c>
      <c r="E63">
        <v>1</v>
      </c>
      <c r="F63">
        <v>4</v>
      </c>
    </row>
    <row r="64" spans="1:6" x14ac:dyDescent="0.25">
      <c r="A64" t="s">
        <v>2438</v>
      </c>
      <c r="B64" t="s">
        <v>2439</v>
      </c>
      <c r="C64">
        <v>1</v>
      </c>
      <c r="D64" t="s">
        <v>30</v>
      </c>
      <c r="E64">
        <v>1</v>
      </c>
      <c r="F64">
        <v>1</v>
      </c>
    </row>
    <row r="65" spans="1:6" x14ac:dyDescent="0.25">
      <c r="A65" t="s">
        <v>2440</v>
      </c>
      <c r="B65" t="s">
        <v>2441</v>
      </c>
      <c r="C65">
        <v>12</v>
      </c>
      <c r="D65" t="s">
        <v>30</v>
      </c>
      <c r="E65">
        <v>1</v>
      </c>
      <c r="F65">
        <v>12</v>
      </c>
    </row>
    <row r="66" spans="1:6" x14ac:dyDescent="0.25">
      <c r="A66" t="s">
        <v>2442</v>
      </c>
      <c r="B66" t="s">
        <v>2443</v>
      </c>
      <c r="C66">
        <v>24</v>
      </c>
      <c r="D66" t="s">
        <v>30</v>
      </c>
      <c r="E66">
        <v>1121</v>
      </c>
      <c r="F66">
        <v>26904</v>
      </c>
    </row>
    <row r="67" spans="1:6" x14ac:dyDescent="0.25">
      <c r="A67" t="s">
        <v>2444</v>
      </c>
      <c r="B67" t="s">
        <v>2445</v>
      </c>
      <c r="C67">
        <v>8</v>
      </c>
      <c r="D67" t="s">
        <v>30</v>
      </c>
      <c r="E67">
        <v>1</v>
      </c>
      <c r="F67">
        <v>8</v>
      </c>
    </row>
    <row r="68" spans="1:6" x14ac:dyDescent="0.25">
      <c r="A68" t="s">
        <v>2450</v>
      </c>
      <c r="B68" t="s">
        <v>2451</v>
      </c>
      <c r="C68">
        <v>6</v>
      </c>
      <c r="D68" t="s">
        <v>30</v>
      </c>
      <c r="E68">
        <v>1</v>
      </c>
      <c r="F68">
        <v>6</v>
      </c>
    </row>
    <row r="69" spans="1:6" x14ac:dyDescent="0.25">
      <c r="A69" t="s">
        <v>2452</v>
      </c>
      <c r="B69" t="s">
        <v>2453</v>
      </c>
      <c r="C69">
        <v>81</v>
      </c>
      <c r="D69" t="s">
        <v>30</v>
      </c>
      <c r="E69">
        <v>1</v>
      </c>
      <c r="F69">
        <v>81</v>
      </c>
    </row>
    <row r="70" spans="1:6" x14ac:dyDescent="0.25">
      <c r="A70" t="s">
        <v>2454</v>
      </c>
      <c r="B70" t="s">
        <v>2455</v>
      </c>
      <c r="C70">
        <v>8</v>
      </c>
      <c r="D70" t="s">
        <v>30</v>
      </c>
      <c r="E70">
        <v>1298</v>
      </c>
      <c r="F70">
        <v>10384</v>
      </c>
    </row>
    <row r="71" spans="1:6" x14ac:dyDescent="0.25">
      <c r="A71" t="s">
        <v>2456</v>
      </c>
      <c r="B71" t="s">
        <v>2457</v>
      </c>
      <c r="C71">
        <v>45</v>
      </c>
      <c r="D71" t="s">
        <v>30</v>
      </c>
      <c r="E71">
        <v>401.2</v>
      </c>
      <c r="F71">
        <v>18054</v>
      </c>
    </row>
    <row r="72" spans="1:6" x14ac:dyDescent="0.25">
      <c r="A72" t="s">
        <v>2458</v>
      </c>
      <c r="B72" t="s">
        <v>2459</v>
      </c>
      <c r="C72">
        <v>2</v>
      </c>
      <c r="D72" t="s">
        <v>30</v>
      </c>
      <c r="E72">
        <v>1084.42</v>
      </c>
      <c r="F72">
        <v>2168.84</v>
      </c>
    </row>
    <row r="73" spans="1:6" x14ac:dyDescent="0.25">
      <c r="A73" t="s">
        <v>2460</v>
      </c>
      <c r="B73" t="s">
        <v>2461</v>
      </c>
      <c r="C73">
        <v>2</v>
      </c>
      <c r="D73" t="s">
        <v>30</v>
      </c>
      <c r="E73">
        <v>902.7</v>
      </c>
      <c r="F73">
        <v>1805.4</v>
      </c>
    </row>
    <row r="74" spans="1:6" x14ac:dyDescent="0.25">
      <c r="A74" t="s">
        <v>2462</v>
      </c>
      <c r="B74" t="s">
        <v>2463</v>
      </c>
      <c r="C74">
        <v>433</v>
      </c>
      <c r="D74" t="s">
        <v>30</v>
      </c>
      <c r="E74">
        <v>12.98</v>
      </c>
      <c r="F74">
        <v>5620.34</v>
      </c>
    </row>
    <row r="75" spans="1:6" x14ac:dyDescent="0.25">
      <c r="A75" t="s">
        <v>2464</v>
      </c>
      <c r="B75" t="s">
        <v>2465</v>
      </c>
      <c r="C75">
        <v>1</v>
      </c>
      <c r="D75" t="s">
        <v>30</v>
      </c>
      <c r="E75">
        <v>1</v>
      </c>
      <c r="F75">
        <v>1</v>
      </c>
    </row>
    <row r="76" spans="1:6" x14ac:dyDescent="0.25">
      <c r="A76" t="s">
        <v>2466</v>
      </c>
      <c r="B76" t="s">
        <v>2467</v>
      </c>
      <c r="C76">
        <v>10</v>
      </c>
      <c r="D76" t="s">
        <v>30</v>
      </c>
      <c r="E76">
        <v>269.04000000000002</v>
      </c>
      <c r="F76">
        <v>2690.4</v>
      </c>
    </row>
    <row r="77" spans="1:6" x14ac:dyDescent="0.25">
      <c r="A77" t="s">
        <v>2468</v>
      </c>
      <c r="B77" t="s">
        <v>2469</v>
      </c>
      <c r="C77">
        <v>1</v>
      </c>
      <c r="D77" t="s">
        <v>30</v>
      </c>
      <c r="E77">
        <v>5003.2</v>
      </c>
      <c r="F77">
        <v>5003.2</v>
      </c>
    </row>
    <row r="78" spans="1:6" x14ac:dyDescent="0.25">
      <c r="A78" t="s">
        <v>2470</v>
      </c>
      <c r="B78" t="s">
        <v>2471</v>
      </c>
      <c r="C78">
        <v>1</v>
      </c>
      <c r="D78" t="s">
        <v>30</v>
      </c>
      <c r="E78">
        <v>1</v>
      </c>
      <c r="F78">
        <v>1</v>
      </c>
    </row>
    <row r="79" spans="1:6" x14ac:dyDescent="0.25">
      <c r="A79" t="s">
        <v>2472</v>
      </c>
      <c r="B79" t="s">
        <v>2473</v>
      </c>
      <c r="C79">
        <v>1</v>
      </c>
      <c r="D79" t="s">
        <v>30</v>
      </c>
      <c r="E79">
        <v>1</v>
      </c>
      <c r="F79">
        <v>1</v>
      </c>
    </row>
    <row r="80" spans="1:6" x14ac:dyDescent="0.25">
      <c r="A80" t="s">
        <v>2474</v>
      </c>
      <c r="B80" t="s">
        <v>2475</v>
      </c>
      <c r="C80">
        <v>2</v>
      </c>
      <c r="D80" t="s">
        <v>30</v>
      </c>
      <c r="E80">
        <v>1</v>
      </c>
      <c r="F80">
        <v>2</v>
      </c>
    </row>
    <row r="81" spans="1:6" x14ac:dyDescent="0.25">
      <c r="A81" t="s">
        <v>2476</v>
      </c>
      <c r="B81" t="s">
        <v>2477</v>
      </c>
      <c r="C81">
        <v>8</v>
      </c>
      <c r="D81" t="s">
        <v>30</v>
      </c>
      <c r="E81">
        <v>10620</v>
      </c>
      <c r="F81">
        <v>84960</v>
      </c>
    </row>
    <row r="82" spans="1:6" x14ac:dyDescent="0.25">
      <c r="A82" t="s">
        <v>2480</v>
      </c>
      <c r="B82" t="s">
        <v>2481</v>
      </c>
      <c r="C82">
        <v>12</v>
      </c>
      <c r="D82" t="s">
        <v>30</v>
      </c>
      <c r="E82">
        <v>10868.291666666701</v>
      </c>
      <c r="F82">
        <v>130419.5</v>
      </c>
    </row>
    <row r="83" spans="1:6" x14ac:dyDescent="0.25">
      <c r="A83" t="s">
        <v>4230</v>
      </c>
      <c r="B83" t="s">
        <v>4231</v>
      </c>
      <c r="C83">
        <v>2</v>
      </c>
      <c r="D83" t="s">
        <v>30</v>
      </c>
      <c r="E83">
        <v>3799.6</v>
      </c>
      <c r="F83">
        <v>7599.2</v>
      </c>
    </row>
    <row r="84" spans="1:6" x14ac:dyDescent="0.25">
      <c r="A84" t="s">
        <v>2482</v>
      </c>
      <c r="B84" t="s">
        <v>2483</v>
      </c>
      <c r="C84">
        <v>1</v>
      </c>
      <c r="D84" t="s">
        <v>30</v>
      </c>
      <c r="E84">
        <v>105.02</v>
      </c>
      <c r="F84">
        <v>105.02</v>
      </c>
    </row>
    <row r="85" spans="1:6" x14ac:dyDescent="0.25">
      <c r="A85" t="s">
        <v>2484</v>
      </c>
      <c r="B85" t="s">
        <v>2485</v>
      </c>
      <c r="C85">
        <v>52</v>
      </c>
      <c r="D85" t="s">
        <v>30</v>
      </c>
      <c r="E85">
        <v>8577.6923076923104</v>
      </c>
      <c r="F85">
        <v>446040</v>
      </c>
    </row>
    <row r="86" spans="1:6" x14ac:dyDescent="0.25">
      <c r="A86" t="s">
        <v>2486</v>
      </c>
      <c r="B86" t="s">
        <v>2487</v>
      </c>
      <c r="C86">
        <v>42</v>
      </c>
      <c r="D86" t="s">
        <v>30</v>
      </c>
      <c r="E86">
        <v>230.1</v>
      </c>
      <c r="F86">
        <v>9664.2000000000007</v>
      </c>
    </row>
    <row r="87" spans="1:6" x14ac:dyDescent="0.25">
      <c r="A87" t="s">
        <v>2488</v>
      </c>
      <c r="B87" t="s">
        <v>2489</v>
      </c>
      <c r="C87">
        <v>5</v>
      </c>
      <c r="D87" t="s">
        <v>30</v>
      </c>
      <c r="E87">
        <v>1</v>
      </c>
      <c r="F87">
        <v>5</v>
      </c>
    </row>
    <row r="88" spans="1:6" x14ac:dyDescent="0.25">
      <c r="A88" t="s">
        <v>2490</v>
      </c>
      <c r="B88" t="s">
        <v>2491</v>
      </c>
      <c r="C88">
        <v>3</v>
      </c>
      <c r="D88" t="s">
        <v>30</v>
      </c>
      <c r="E88">
        <v>115.64</v>
      </c>
      <c r="F88">
        <v>346.92</v>
      </c>
    </row>
    <row r="89" spans="1:6" x14ac:dyDescent="0.25">
      <c r="A89" t="s">
        <v>2492</v>
      </c>
      <c r="B89" t="s">
        <v>2493</v>
      </c>
      <c r="C89">
        <v>225</v>
      </c>
      <c r="D89" t="s">
        <v>30</v>
      </c>
      <c r="E89">
        <v>54.28</v>
      </c>
      <c r="F89">
        <v>12213</v>
      </c>
    </row>
    <row r="90" spans="1:6" x14ac:dyDescent="0.25">
      <c r="A90" t="s">
        <v>2494</v>
      </c>
      <c r="B90" t="s">
        <v>2495</v>
      </c>
      <c r="C90">
        <v>40</v>
      </c>
      <c r="D90" t="s">
        <v>30</v>
      </c>
      <c r="E90">
        <v>53.1</v>
      </c>
      <c r="F90">
        <v>2124</v>
      </c>
    </row>
    <row r="91" spans="1:6" x14ac:dyDescent="0.25">
      <c r="A91" t="s">
        <v>2496</v>
      </c>
      <c r="B91" t="s">
        <v>2497</v>
      </c>
      <c r="C91">
        <v>3</v>
      </c>
      <c r="D91" t="s">
        <v>30</v>
      </c>
      <c r="E91">
        <v>2749.99</v>
      </c>
      <c r="F91">
        <v>8249.9699999999993</v>
      </c>
    </row>
    <row r="92" spans="1:6" x14ac:dyDescent="0.25">
      <c r="A92" t="s">
        <v>2498</v>
      </c>
      <c r="B92" t="s">
        <v>2499</v>
      </c>
      <c r="C92">
        <v>354</v>
      </c>
      <c r="D92" t="s">
        <v>30</v>
      </c>
      <c r="E92">
        <v>125.333333333333</v>
      </c>
      <c r="F92">
        <v>44368</v>
      </c>
    </row>
    <row r="93" spans="1:6" x14ac:dyDescent="0.25">
      <c r="A93" t="s">
        <v>4232</v>
      </c>
      <c r="B93" t="s">
        <v>4233</v>
      </c>
      <c r="C93">
        <v>3000</v>
      </c>
      <c r="D93" t="s">
        <v>30</v>
      </c>
      <c r="E93">
        <v>64.900000000000006</v>
      </c>
      <c r="F93">
        <v>194700</v>
      </c>
    </row>
    <row r="94" spans="1:6" x14ac:dyDescent="0.25">
      <c r="A94" t="s">
        <v>2500</v>
      </c>
      <c r="B94" t="s">
        <v>2501</v>
      </c>
      <c r="C94">
        <v>2</v>
      </c>
      <c r="D94" t="s">
        <v>30</v>
      </c>
      <c r="E94">
        <v>8201.5</v>
      </c>
      <c r="F94">
        <v>16403</v>
      </c>
    </row>
    <row r="95" spans="1:6" x14ac:dyDescent="0.25">
      <c r="A95" t="s">
        <v>2502</v>
      </c>
      <c r="B95" t="s">
        <v>2503</v>
      </c>
      <c r="C95">
        <v>2</v>
      </c>
      <c r="D95" t="s">
        <v>30</v>
      </c>
      <c r="E95">
        <v>810.48</v>
      </c>
      <c r="F95">
        <v>1620.96</v>
      </c>
    </row>
    <row r="96" spans="1:6" x14ac:dyDescent="0.25">
      <c r="A96" t="s">
        <v>2506</v>
      </c>
      <c r="B96" t="s">
        <v>2507</v>
      </c>
      <c r="C96">
        <v>6</v>
      </c>
      <c r="D96" t="s">
        <v>30</v>
      </c>
      <c r="E96">
        <v>389.41</v>
      </c>
      <c r="F96">
        <v>2336.46</v>
      </c>
    </row>
    <row r="97" spans="1:6" x14ac:dyDescent="0.25">
      <c r="A97" t="s">
        <v>2508</v>
      </c>
      <c r="B97" t="s">
        <v>2509</v>
      </c>
      <c r="C97">
        <v>102</v>
      </c>
      <c r="D97" t="s">
        <v>30</v>
      </c>
      <c r="E97">
        <v>195</v>
      </c>
      <c r="F97">
        <v>19890</v>
      </c>
    </row>
    <row r="98" spans="1:6" x14ac:dyDescent="0.25">
      <c r="A98" t="s">
        <v>2510</v>
      </c>
      <c r="B98" t="s">
        <v>2511</v>
      </c>
      <c r="C98">
        <v>175</v>
      </c>
      <c r="D98" t="s">
        <v>30</v>
      </c>
      <c r="E98">
        <v>206</v>
      </c>
      <c r="F98">
        <v>36050</v>
      </c>
    </row>
    <row r="99" spans="1:6" x14ac:dyDescent="0.25">
      <c r="A99" t="s">
        <v>2512</v>
      </c>
      <c r="B99" t="s">
        <v>2513</v>
      </c>
      <c r="C99">
        <v>202</v>
      </c>
      <c r="D99" t="s">
        <v>30</v>
      </c>
      <c r="E99">
        <v>30</v>
      </c>
      <c r="F99">
        <v>6060</v>
      </c>
    </row>
    <row r="100" spans="1:6" x14ac:dyDescent="0.25">
      <c r="A100" t="s">
        <v>2514</v>
      </c>
      <c r="B100" t="s">
        <v>2515</v>
      </c>
      <c r="C100">
        <v>1</v>
      </c>
      <c r="D100" t="s">
        <v>30</v>
      </c>
      <c r="E100">
        <v>265.5</v>
      </c>
      <c r="F100">
        <v>265.5</v>
      </c>
    </row>
    <row r="101" spans="1:6" x14ac:dyDescent="0.25">
      <c r="A101" t="s">
        <v>2516</v>
      </c>
      <c r="B101" t="s">
        <v>2517</v>
      </c>
      <c r="C101">
        <v>76</v>
      </c>
      <c r="D101" t="s">
        <v>30</v>
      </c>
      <c r="E101">
        <v>1</v>
      </c>
      <c r="F101">
        <v>76</v>
      </c>
    </row>
    <row r="102" spans="1:6" x14ac:dyDescent="0.25">
      <c r="A102" t="s">
        <v>2518</v>
      </c>
      <c r="B102" t="s">
        <v>2519</v>
      </c>
      <c r="C102">
        <v>53</v>
      </c>
      <c r="D102" t="s">
        <v>30</v>
      </c>
      <c r="E102">
        <v>1</v>
      </c>
      <c r="F102">
        <v>53</v>
      </c>
    </row>
    <row r="103" spans="1:6" x14ac:dyDescent="0.25">
      <c r="A103" t="s">
        <v>2520</v>
      </c>
      <c r="B103" t="s">
        <v>2521</v>
      </c>
      <c r="C103">
        <v>10</v>
      </c>
      <c r="D103" t="s">
        <v>30</v>
      </c>
      <c r="E103">
        <v>1</v>
      </c>
      <c r="F103">
        <v>10</v>
      </c>
    </row>
    <row r="104" spans="1:6" x14ac:dyDescent="0.25">
      <c r="A104" t="s">
        <v>2522</v>
      </c>
      <c r="B104" t="s">
        <v>2523</v>
      </c>
      <c r="C104">
        <v>2</v>
      </c>
      <c r="D104" t="s">
        <v>30</v>
      </c>
      <c r="E104">
        <v>208.86</v>
      </c>
      <c r="F104">
        <v>417.72</v>
      </c>
    </row>
    <row r="105" spans="1:6" x14ac:dyDescent="0.25">
      <c r="A105" t="s">
        <v>2524</v>
      </c>
      <c r="B105" t="s">
        <v>4234</v>
      </c>
      <c r="C105">
        <v>1</v>
      </c>
      <c r="D105" t="s">
        <v>30</v>
      </c>
      <c r="E105">
        <v>1007.72</v>
      </c>
      <c r="F105">
        <v>1007.72</v>
      </c>
    </row>
    <row r="106" spans="1:6" x14ac:dyDescent="0.25">
      <c r="A106" t="s">
        <v>2526</v>
      </c>
      <c r="B106" t="s">
        <v>2527</v>
      </c>
      <c r="C106">
        <v>2</v>
      </c>
      <c r="D106" t="s">
        <v>30</v>
      </c>
      <c r="E106">
        <v>111.51</v>
      </c>
      <c r="F106">
        <v>223.02</v>
      </c>
    </row>
    <row r="107" spans="1:6" x14ac:dyDescent="0.25">
      <c r="A107" t="s">
        <v>2528</v>
      </c>
      <c r="B107" t="s">
        <v>2529</v>
      </c>
      <c r="C107">
        <v>2</v>
      </c>
      <c r="D107" t="s">
        <v>30</v>
      </c>
      <c r="E107">
        <v>342.2</v>
      </c>
      <c r="F107">
        <v>684.4</v>
      </c>
    </row>
    <row r="108" spans="1:6" x14ac:dyDescent="0.25">
      <c r="A108" t="s">
        <v>4235</v>
      </c>
      <c r="B108" t="s">
        <v>4236</v>
      </c>
      <c r="C108">
        <v>2</v>
      </c>
      <c r="D108" t="s">
        <v>30</v>
      </c>
      <c r="E108">
        <v>143.37</v>
      </c>
      <c r="F108">
        <v>286.74</v>
      </c>
    </row>
    <row r="109" spans="1:6" x14ac:dyDescent="0.25">
      <c r="A109" t="s">
        <v>2530</v>
      </c>
      <c r="B109" t="s">
        <v>2531</v>
      </c>
      <c r="C109">
        <v>2</v>
      </c>
      <c r="D109" t="s">
        <v>30</v>
      </c>
      <c r="E109">
        <v>1</v>
      </c>
      <c r="F109">
        <v>2</v>
      </c>
    </row>
    <row r="110" spans="1:6" x14ac:dyDescent="0.25">
      <c r="A110" t="s">
        <v>2532</v>
      </c>
      <c r="B110" t="s">
        <v>2533</v>
      </c>
      <c r="C110">
        <v>1690</v>
      </c>
      <c r="D110" t="s">
        <v>30</v>
      </c>
      <c r="E110">
        <v>1</v>
      </c>
      <c r="F110">
        <v>1690</v>
      </c>
    </row>
    <row r="111" spans="1:6" x14ac:dyDescent="0.25">
      <c r="A111" t="s">
        <v>2534</v>
      </c>
      <c r="B111" t="s">
        <v>2535</v>
      </c>
      <c r="C111">
        <v>638</v>
      </c>
      <c r="D111" t="s">
        <v>30</v>
      </c>
      <c r="E111">
        <v>348.99952978056399</v>
      </c>
      <c r="F111">
        <v>222661.7</v>
      </c>
    </row>
    <row r="112" spans="1:6" x14ac:dyDescent="0.25">
      <c r="A112" t="s">
        <v>2536</v>
      </c>
      <c r="B112" t="s">
        <v>2537</v>
      </c>
      <c r="C112">
        <v>1000</v>
      </c>
      <c r="D112" t="s">
        <v>30</v>
      </c>
      <c r="E112">
        <v>297.95</v>
      </c>
      <c r="F112">
        <v>297950</v>
      </c>
    </row>
    <row r="113" spans="1:6" x14ac:dyDescent="0.25">
      <c r="A113" t="s">
        <v>2538</v>
      </c>
      <c r="B113" t="s">
        <v>2539</v>
      </c>
      <c r="C113">
        <v>16</v>
      </c>
      <c r="D113" t="s">
        <v>30</v>
      </c>
      <c r="E113">
        <v>929.84</v>
      </c>
      <c r="F113">
        <v>14877.44</v>
      </c>
    </row>
    <row r="114" spans="1:6" x14ac:dyDescent="0.25">
      <c r="A114" t="s">
        <v>2540</v>
      </c>
      <c r="B114" t="s">
        <v>2541</v>
      </c>
      <c r="C114">
        <v>3</v>
      </c>
      <c r="D114" t="s">
        <v>30</v>
      </c>
      <c r="E114">
        <v>1</v>
      </c>
      <c r="F114">
        <v>3</v>
      </c>
    </row>
    <row r="115" spans="1:6" x14ac:dyDescent="0.25">
      <c r="A115" t="s">
        <v>2542</v>
      </c>
      <c r="B115" t="s">
        <v>2543</v>
      </c>
      <c r="C115">
        <v>100</v>
      </c>
      <c r="D115" t="s">
        <v>30</v>
      </c>
      <c r="E115">
        <v>295</v>
      </c>
      <c r="F115">
        <v>29500</v>
      </c>
    </row>
    <row r="116" spans="1:6" x14ac:dyDescent="0.25">
      <c r="A116" t="s">
        <v>2544</v>
      </c>
      <c r="B116" t="s">
        <v>2545</v>
      </c>
      <c r="C116">
        <v>5</v>
      </c>
      <c r="D116" t="s">
        <v>30</v>
      </c>
      <c r="E116">
        <v>1</v>
      </c>
      <c r="F116">
        <v>5</v>
      </c>
    </row>
    <row r="117" spans="1:6" x14ac:dyDescent="0.25">
      <c r="A117" t="s">
        <v>2546</v>
      </c>
      <c r="B117" t="s">
        <v>2547</v>
      </c>
      <c r="C117">
        <v>1</v>
      </c>
      <c r="D117" t="s">
        <v>30</v>
      </c>
      <c r="E117">
        <v>690.3</v>
      </c>
      <c r="F117">
        <v>690.3</v>
      </c>
    </row>
    <row r="118" spans="1:6" x14ac:dyDescent="0.25">
      <c r="A118" t="s">
        <v>2548</v>
      </c>
      <c r="B118" t="s">
        <v>2549</v>
      </c>
      <c r="C118">
        <v>15</v>
      </c>
      <c r="D118" t="s">
        <v>30</v>
      </c>
      <c r="E118">
        <v>2106.3000000000002</v>
      </c>
      <c r="F118">
        <v>31594.5</v>
      </c>
    </row>
    <row r="119" spans="1:6" x14ac:dyDescent="0.25">
      <c r="A119" t="s">
        <v>2550</v>
      </c>
      <c r="B119" t="s">
        <v>2551</v>
      </c>
      <c r="C119">
        <v>1</v>
      </c>
      <c r="D119" t="s">
        <v>30</v>
      </c>
      <c r="E119">
        <v>350</v>
      </c>
      <c r="F119">
        <v>350</v>
      </c>
    </row>
    <row r="120" spans="1:6" x14ac:dyDescent="0.25">
      <c r="A120" t="s">
        <v>2552</v>
      </c>
      <c r="B120" t="s">
        <v>2553</v>
      </c>
      <c r="C120">
        <v>1</v>
      </c>
      <c r="D120" t="s">
        <v>30</v>
      </c>
      <c r="E120">
        <v>595</v>
      </c>
      <c r="F120">
        <v>595</v>
      </c>
    </row>
    <row r="121" spans="1:6" x14ac:dyDescent="0.25">
      <c r="A121" t="s">
        <v>2554</v>
      </c>
      <c r="B121" t="s">
        <v>2555</v>
      </c>
      <c r="C121">
        <v>1</v>
      </c>
      <c r="D121" t="s">
        <v>30</v>
      </c>
      <c r="E121">
        <v>810</v>
      </c>
      <c r="F121">
        <v>810</v>
      </c>
    </row>
    <row r="122" spans="1:6" x14ac:dyDescent="0.25">
      <c r="A122" t="s">
        <v>2556</v>
      </c>
      <c r="B122" t="s">
        <v>2557</v>
      </c>
      <c r="C122">
        <v>5</v>
      </c>
      <c r="D122" t="s">
        <v>30</v>
      </c>
      <c r="E122">
        <v>810</v>
      </c>
      <c r="F122">
        <v>4050</v>
      </c>
    </row>
    <row r="123" spans="1:6" x14ac:dyDescent="0.25">
      <c r="A123" t="s">
        <v>2558</v>
      </c>
      <c r="B123" t="s">
        <v>2559</v>
      </c>
      <c r="C123">
        <v>61</v>
      </c>
      <c r="D123" t="s">
        <v>30</v>
      </c>
      <c r="E123">
        <v>1705.1</v>
      </c>
      <c r="F123">
        <v>104011.1</v>
      </c>
    </row>
    <row r="124" spans="1:6" x14ac:dyDescent="0.25">
      <c r="A124" t="s">
        <v>2560</v>
      </c>
      <c r="B124" t="s">
        <v>2561</v>
      </c>
      <c r="C124">
        <v>6</v>
      </c>
      <c r="D124" t="s">
        <v>30</v>
      </c>
      <c r="E124">
        <v>930</v>
      </c>
      <c r="F124">
        <v>5580</v>
      </c>
    </row>
    <row r="125" spans="1:6" x14ac:dyDescent="0.25">
      <c r="A125" t="s">
        <v>2562</v>
      </c>
      <c r="B125" t="s">
        <v>2563</v>
      </c>
      <c r="C125">
        <v>1</v>
      </c>
      <c r="D125" t="s">
        <v>30</v>
      </c>
      <c r="E125">
        <v>75.52</v>
      </c>
      <c r="F125">
        <v>75.52</v>
      </c>
    </row>
    <row r="126" spans="1:6" x14ac:dyDescent="0.25">
      <c r="A126" t="s">
        <v>2564</v>
      </c>
      <c r="B126" t="s">
        <v>2565</v>
      </c>
      <c r="C126">
        <v>4</v>
      </c>
      <c r="D126" t="s">
        <v>30</v>
      </c>
      <c r="E126">
        <v>1693.3</v>
      </c>
      <c r="F126">
        <v>6773.2</v>
      </c>
    </row>
    <row r="127" spans="1:6" x14ac:dyDescent="0.25">
      <c r="A127" t="s">
        <v>2566</v>
      </c>
      <c r="B127" t="s">
        <v>2567</v>
      </c>
      <c r="C127">
        <v>10</v>
      </c>
      <c r="D127" t="s">
        <v>30</v>
      </c>
      <c r="E127">
        <v>599.44000000000005</v>
      </c>
      <c r="F127">
        <v>5994.4</v>
      </c>
    </row>
    <row r="128" spans="1:6" x14ac:dyDescent="0.25">
      <c r="A128" t="s">
        <v>2568</v>
      </c>
      <c r="B128" t="s">
        <v>4237</v>
      </c>
      <c r="C128">
        <v>10</v>
      </c>
      <c r="D128" t="s">
        <v>30</v>
      </c>
      <c r="E128">
        <v>224.2</v>
      </c>
      <c r="F128">
        <v>2242</v>
      </c>
    </row>
    <row r="129" spans="1:6" x14ac:dyDescent="0.25">
      <c r="A129" t="s">
        <v>2570</v>
      </c>
      <c r="B129" t="s">
        <v>4238</v>
      </c>
      <c r="C129">
        <v>10</v>
      </c>
      <c r="D129" t="s">
        <v>30</v>
      </c>
      <c r="E129">
        <v>228.92</v>
      </c>
      <c r="F129">
        <v>2289.1999999999998</v>
      </c>
    </row>
    <row r="130" spans="1:6" x14ac:dyDescent="0.25">
      <c r="A130" t="s">
        <v>2572</v>
      </c>
      <c r="B130" t="s">
        <v>4239</v>
      </c>
      <c r="C130">
        <v>9</v>
      </c>
      <c r="D130" t="s">
        <v>30</v>
      </c>
      <c r="E130">
        <v>224.2</v>
      </c>
      <c r="F130">
        <v>2017.8</v>
      </c>
    </row>
    <row r="131" spans="1:6" x14ac:dyDescent="0.25">
      <c r="A131" t="s">
        <v>2574</v>
      </c>
      <c r="B131" t="s">
        <v>2575</v>
      </c>
      <c r="C131">
        <v>15</v>
      </c>
      <c r="D131" t="s">
        <v>30</v>
      </c>
      <c r="E131">
        <v>744.58</v>
      </c>
      <c r="F131">
        <v>11168.7</v>
      </c>
    </row>
    <row r="132" spans="1:6" x14ac:dyDescent="0.25">
      <c r="A132" t="s">
        <v>2576</v>
      </c>
      <c r="B132" t="s">
        <v>2577</v>
      </c>
      <c r="C132">
        <v>2</v>
      </c>
      <c r="D132" t="s">
        <v>30</v>
      </c>
      <c r="E132">
        <v>469.64</v>
      </c>
      <c r="F132">
        <v>939.28</v>
      </c>
    </row>
    <row r="133" spans="1:6" x14ac:dyDescent="0.25">
      <c r="A133" t="s">
        <v>2578</v>
      </c>
      <c r="B133" t="s">
        <v>2579</v>
      </c>
      <c r="C133">
        <v>4</v>
      </c>
      <c r="D133" t="s">
        <v>30</v>
      </c>
      <c r="E133">
        <v>469.64</v>
      </c>
      <c r="F133">
        <v>1878.56</v>
      </c>
    </row>
    <row r="134" spans="1:6" x14ac:dyDescent="0.25">
      <c r="A134" t="s">
        <v>2580</v>
      </c>
      <c r="B134" t="s">
        <v>2581</v>
      </c>
      <c r="C134">
        <v>17</v>
      </c>
      <c r="D134" t="s">
        <v>30</v>
      </c>
      <c r="E134">
        <v>352.82</v>
      </c>
      <c r="F134">
        <v>5997.94</v>
      </c>
    </row>
    <row r="135" spans="1:6" x14ac:dyDescent="0.25">
      <c r="A135" t="s">
        <v>2582</v>
      </c>
      <c r="B135" t="s">
        <v>2583</v>
      </c>
      <c r="C135">
        <v>11</v>
      </c>
      <c r="D135" t="s">
        <v>30</v>
      </c>
      <c r="E135">
        <v>352.82</v>
      </c>
      <c r="F135">
        <v>3881.02</v>
      </c>
    </row>
    <row r="136" spans="1:6" x14ac:dyDescent="0.25">
      <c r="A136" t="s">
        <v>2584</v>
      </c>
      <c r="B136" t="s">
        <v>2585</v>
      </c>
      <c r="C136">
        <v>17</v>
      </c>
      <c r="D136" t="s">
        <v>30</v>
      </c>
      <c r="E136">
        <v>352.82</v>
      </c>
      <c r="F136">
        <v>5997.94</v>
      </c>
    </row>
    <row r="137" spans="1:6" x14ac:dyDescent="0.25">
      <c r="A137" t="s">
        <v>2586</v>
      </c>
      <c r="B137" t="s">
        <v>2587</v>
      </c>
      <c r="C137">
        <v>19</v>
      </c>
      <c r="D137" t="s">
        <v>30</v>
      </c>
      <c r="E137">
        <v>352.82</v>
      </c>
      <c r="F137">
        <v>6703.58</v>
      </c>
    </row>
    <row r="138" spans="1:6" x14ac:dyDescent="0.25">
      <c r="A138" t="s">
        <v>2588</v>
      </c>
      <c r="B138" t="s">
        <v>2589</v>
      </c>
      <c r="C138">
        <v>16</v>
      </c>
      <c r="D138" t="s">
        <v>30</v>
      </c>
      <c r="E138">
        <v>1414.82</v>
      </c>
      <c r="F138">
        <v>22637.119999999999</v>
      </c>
    </row>
    <row r="139" spans="1:6" x14ac:dyDescent="0.25">
      <c r="A139" t="s">
        <v>2590</v>
      </c>
      <c r="B139" t="s">
        <v>2591</v>
      </c>
      <c r="C139">
        <v>23</v>
      </c>
      <c r="D139" t="s">
        <v>30</v>
      </c>
      <c r="E139">
        <v>91.065217391304301</v>
      </c>
      <c r="F139">
        <v>2094.5</v>
      </c>
    </row>
    <row r="140" spans="1:6" x14ac:dyDescent="0.25">
      <c r="A140" t="s">
        <v>2592</v>
      </c>
      <c r="B140" t="s">
        <v>2593</v>
      </c>
      <c r="C140">
        <v>6</v>
      </c>
      <c r="D140" t="s">
        <v>30</v>
      </c>
      <c r="E140">
        <v>116.82</v>
      </c>
      <c r="F140">
        <v>700.92</v>
      </c>
    </row>
    <row r="141" spans="1:6" x14ac:dyDescent="0.25">
      <c r="A141" t="s">
        <v>2594</v>
      </c>
      <c r="B141" t="s">
        <v>2595</v>
      </c>
      <c r="C141">
        <v>90</v>
      </c>
      <c r="D141" t="s">
        <v>30</v>
      </c>
      <c r="E141">
        <v>112.252333333333</v>
      </c>
      <c r="F141">
        <v>10102.709999999999</v>
      </c>
    </row>
    <row r="142" spans="1:6" x14ac:dyDescent="0.25">
      <c r="A142" t="s">
        <v>2596</v>
      </c>
      <c r="B142" t="s">
        <v>2597</v>
      </c>
      <c r="C142">
        <v>25</v>
      </c>
      <c r="D142" t="s">
        <v>30</v>
      </c>
      <c r="E142">
        <v>1</v>
      </c>
      <c r="F142">
        <v>25</v>
      </c>
    </row>
    <row r="143" spans="1:6" x14ac:dyDescent="0.25">
      <c r="A143" t="s">
        <v>2598</v>
      </c>
      <c r="B143" t="s">
        <v>2599</v>
      </c>
      <c r="C143">
        <v>1</v>
      </c>
      <c r="D143" t="s">
        <v>30</v>
      </c>
      <c r="E143">
        <v>1</v>
      </c>
      <c r="F143">
        <v>1</v>
      </c>
    </row>
    <row r="144" spans="1:6" x14ac:dyDescent="0.25">
      <c r="A144" t="s">
        <v>2600</v>
      </c>
      <c r="B144" t="s">
        <v>2601</v>
      </c>
      <c r="C144">
        <v>16</v>
      </c>
      <c r="D144" t="s">
        <v>30</v>
      </c>
      <c r="E144">
        <v>1</v>
      </c>
      <c r="F144">
        <v>16</v>
      </c>
    </row>
    <row r="145" spans="1:6" x14ac:dyDescent="0.25">
      <c r="A145" t="s">
        <v>2602</v>
      </c>
      <c r="B145" t="s">
        <v>2603</v>
      </c>
      <c r="C145">
        <v>8</v>
      </c>
      <c r="D145" t="s">
        <v>30</v>
      </c>
      <c r="E145">
        <v>1</v>
      </c>
      <c r="F145">
        <v>8</v>
      </c>
    </row>
    <row r="146" spans="1:6" x14ac:dyDescent="0.25">
      <c r="A146" t="s">
        <v>2604</v>
      </c>
      <c r="B146" t="s">
        <v>2605</v>
      </c>
      <c r="C146">
        <v>2</v>
      </c>
      <c r="D146" t="s">
        <v>30</v>
      </c>
      <c r="E146">
        <v>3761.84</v>
      </c>
      <c r="F146">
        <v>7523.68</v>
      </c>
    </row>
    <row r="147" spans="1:6" x14ac:dyDescent="0.25">
      <c r="A147" t="s">
        <v>2606</v>
      </c>
      <c r="B147" t="s">
        <v>2607</v>
      </c>
      <c r="C147">
        <v>2</v>
      </c>
      <c r="D147" t="s">
        <v>30</v>
      </c>
      <c r="E147">
        <v>10974</v>
      </c>
      <c r="F147">
        <v>21948</v>
      </c>
    </row>
    <row r="148" spans="1:6" x14ac:dyDescent="0.25">
      <c r="A148" t="s">
        <v>2608</v>
      </c>
      <c r="B148" t="s">
        <v>2609</v>
      </c>
      <c r="C148">
        <v>460</v>
      </c>
      <c r="D148" t="s">
        <v>2371</v>
      </c>
      <c r="E148">
        <v>27.84</v>
      </c>
      <c r="F148">
        <v>12806.4</v>
      </c>
    </row>
    <row r="149" spans="1:6" x14ac:dyDescent="0.25">
      <c r="A149" t="s">
        <v>2610</v>
      </c>
      <c r="B149" t="s">
        <v>2611</v>
      </c>
      <c r="C149">
        <v>9</v>
      </c>
      <c r="D149" t="s">
        <v>30</v>
      </c>
      <c r="E149">
        <v>1</v>
      </c>
      <c r="F149">
        <v>9</v>
      </c>
    </row>
    <row r="150" spans="1:6" x14ac:dyDescent="0.25">
      <c r="A150" t="s">
        <v>2612</v>
      </c>
      <c r="B150" t="s">
        <v>2613</v>
      </c>
      <c r="C150">
        <v>10</v>
      </c>
      <c r="D150" t="s">
        <v>30</v>
      </c>
      <c r="E150">
        <v>2288</v>
      </c>
      <c r="F150">
        <v>22880</v>
      </c>
    </row>
    <row r="151" spans="1:6" x14ac:dyDescent="0.25">
      <c r="A151" t="s">
        <v>2614</v>
      </c>
      <c r="B151" t="s">
        <v>2615</v>
      </c>
      <c r="C151">
        <v>6</v>
      </c>
      <c r="D151" t="s">
        <v>30</v>
      </c>
      <c r="E151">
        <v>1416</v>
      </c>
      <c r="F151">
        <v>8496</v>
      </c>
    </row>
    <row r="152" spans="1:6" x14ac:dyDescent="0.25">
      <c r="A152" t="s">
        <v>2616</v>
      </c>
      <c r="B152" t="s">
        <v>2617</v>
      </c>
      <c r="C152">
        <v>149</v>
      </c>
      <c r="D152" t="s">
        <v>30</v>
      </c>
      <c r="E152">
        <v>1</v>
      </c>
      <c r="F152">
        <v>149</v>
      </c>
    </row>
    <row r="153" spans="1:6" x14ac:dyDescent="0.25">
      <c r="A153" t="s">
        <v>2618</v>
      </c>
      <c r="B153" t="s">
        <v>2619</v>
      </c>
      <c r="C153">
        <v>1</v>
      </c>
      <c r="D153" t="s">
        <v>30</v>
      </c>
      <c r="E153">
        <v>3221.4</v>
      </c>
      <c r="F153">
        <v>3221.4</v>
      </c>
    </row>
    <row r="154" spans="1:6" x14ac:dyDescent="0.25">
      <c r="A154" t="s">
        <v>2620</v>
      </c>
      <c r="B154" t="s">
        <v>2621</v>
      </c>
      <c r="C154">
        <v>30</v>
      </c>
      <c r="D154" t="s">
        <v>30</v>
      </c>
      <c r="E154">
        <v>1</v>
      </c>
      <c r="F154">
        <v>30</v>
      </c>
    </row>
    <row r="155" spans="1:6" x14ac:dyDescent="0.25">
      <c r="A155" t="s">
        <v>2622</v>
      </c>
      <c r="B155" t="s">
        <v>2623</v>
      </c>
      <c r="C155">
        <v>8</v>
      </c>
      <c r="D155" t="s">
        <v>30</v>
      </c>
      <c r="E155">
        <v>1665.2750000000001</v>
      </c>
      <c r="F155">
        <v>13322.2</v>
      </c>
    </row>
    <row r="156" spans="1:6" x14ac:dyDescent="0.25">
      <c r="A156" t="s">
        <v>2624</v>
      </c>
      <c r="B156" t="s">
        <v>2625</v>
      </c>
      <c r="C156">
        <v>5</v>
      </c>
      <c r="D156" t="s">
        <v>30</v>
      </c>
      <c r="E156">
        <v>1</v>
      </c>
      <c r="F156">
        <v>5</v>
      </c>
    </row>
    <row r="157" spans="1:6" x14ac:dyDescent="0.25">
      <c r="A157" t="s">
        <v>2626</v>
      </c>
      <c r="B157" t="s">
        <v>2627</v>
      </c>
      <c r="C157">
        <v>21</v>
      </c>
      <c r="D157" t="s">
        <v>30</v>
      </c>
      <c r="E157">
        <v>1</v>
      </c>
      <c r="F157">
        <v>21</v>
      </c>
    </row>
    <row r="158" spans="1:6" x14ac:dyDescent="0.25">
      <c r="A158" t="s">
        <v>2628</v>
      </c>
      <c r="B158" t="s">
        <v>2629</v>
      </c>
      <c r="C158">
        <v>1</v>
      </c>
      <c r="D158" t="s">
        <v>30</v>
      </c>
      <c r="E158">
        <v>1309.8</v>
      </c>
      <c r="F158">
        <v>1309.8</v>
      </c>
    </row>
    <row r="159" spans="1:6" x14ac:dyDescent="0.25">
      <c r="A159" t="s">
        <v>2630</v>
      </c>
      <c r="B159" t="s">
        <v>2631</v>
      </c>
      <c r="C159">
        <v>1</v>
      </c>
      <c r="D159" t="s">
        <v>30</v>
      </c>
      <c r="E159">
        <v>2774.18</v>
      </c>
      <c r="F159">
        <v>2774.18</v>
      </c>
    </row>
    <row r="160" spans="1:6" x14ac:dyDescent="0.25">
      <c r="A160" t="s">
        <v>2632</v>
      </c>
      <c r="B160" t="s">
        <v>2633</v>
      </c>
      <c r="C160">
        <v>20</v>
      </c>
      <c r="D160" t="s">
        <v>30</v>
      </c>
      <c r="E160">
        <v>574.66</v>
      </c>
      <c r="F160">
        <v>11493.2</v>
      </c>
    </row>
    <row r="161" spans="1:6" x14ac:dyDescent="0.25">
      <c r="A161" t="s">
        <v>2634</v>
      </c>
      <c r="B161" t="s">
        <v>2635</v>
      </c>
      <c r="C161">
        <v>57</v>
      </c>
      <c r="D161" t="s">
        <v>30</v>
      </c>
      <c r="E161">
        <v>1751.3684210526301</v>
      </c>
      <c r="F161">
        <v>99828</v>
      </c>
    </row>
    <row r="162" spans="1:6" x14ac:dyDescent="0.25">
      <c r="A162" t="s">
        <v>2636</v>
      </c>
      <c r="B162" t="s">
        <v>2637</v>
      </c>
      <c r="C162">
        <v>7</v>
      </c>
      <c r="D162" t="s">
        <v>30</v>
      </c>
      <c r="E162">
        <v>4790.8</v>
      </c>
      <c r="F162">
        <v>33535.599999999999</v>
      </c>
    </row>
    <row r="163" spans="1:6" x14ac:dyDescent="0.25">
      <c r="A163" t="s">
        <v>2638</v>
      </c>
      <c r="B163" t="s">
        <v>2639</v>
      </c>
      <c r="C163">
        <v>7</v>
      </c>
      <c r="D163" t="s">
        <v>30</v>
      </c>
      <c r="E163">
        <v>1886.82</v>
      </c>
      <c r="F163">
        <v>13207.74</v>
      </c>
    </row>
    <row r="164" spans="1:6" x14ac:dyDescent="0.25">
      <c r="A164" t="s">
        <v>2640</v>
      </c>
      <c r="B164" t="s">
        <v>2641</v>
      </c>
      <c r="C164">
        <v>13</v>
      </c>
      <c r="D164" t="s">
        <v>30</v>
      </c>
      <c r="E164">
        <v>2548.8000000000002</v>
      </c>
      <c r="F164">
        <v>33134.400000000001</v>
      </c>
    </row>
    <row r="165" spans="1:6" x14ac:dyDescent="0.25">
      <c r="A165" t="s">
        <v>2642</v>
      </c>
      <c r="B165" t="s">
        <v>2643</v>
      </c>
      <c r="C165">
        <v>13</v>
      </c>
      <c r="D165" t="s">
        <v>30</v>
      </c>
      <c r="E165">
        <v>3265.06</v>
      </c>
      <c r="F165">
        <v>42445.78</v>
      </c>
    </row>
    <row r="166" spans="1:6" x14ac:dyDescent="0.25">
      <c r="A166" t="s">
        <v>2644</v>
      </c>
      <c r="B166" t="s">
        <v>2645</v>
      </c>
      <c r="C166">
        <v>15</v>
      </c>
      <c r="D166" t="s">
        <v>30</v>
      </c>
      <c r="E166">
        <v>3504.6</v>
      </c>
      <c r="F166">
        <v>52569</v>
      </c>
    </row>
    <row r="167" spans="1:6" x14ac:dyDescent="0.25">
      <c r="A167" t="s">
        <v>2646</v>
      </c>
      <c r="B167" t="s">
        <v>2647</v>
      </c>
      <c r="C167">
        <v>2</v>
      </c>
      <c r="D167" t="s">
        <v>30</v>
      </c>
      <c r="E167">
        <v>1</v>
      </c>
      <c r="F167">
        <v>2</v>
      </c>
    </row>
    <row r="168" spans="1:6" x14ac:dyDescent="0.25">
      <c r="A168" t="s">
        <v>2648</v>
      </c>
      <c r="B168" t="s">
        <v>2649</v>
      </c>
      <c r="C168">
        <v>2</v>
      </c>
      <c r="D168" t="s">
        <v>30</v>
      </c>
      <c r="E168">
        <v>1</v>
      </c>
      <c r="F168">
        <v>2</v>
      </c>
    </row>
    <row r="169" spans="1:6" x14ac:dyDescent="0.25">
      <c r="A169" t="s">
        <v>2650</v>
      </c>
      <c r="B169" t="s">
        <v>2651</v>
      </c>
      <c r="C169">
        <v>2</v>
      </c>
      <c r="D169" t="s">
        <v>30</v>
      </c>
      <c r="E169">
        <v>1</v>
      </c>
      <c r="F169">
        <v>2</v>
      </c>
    </row>
    <row r="170" spans="1:6" x14ac:dyDescent="0.25">
      <c r="A170" t="s">
        <v>2652</v>
      </c>
      <c r="B170" t="s">
        <v>2653</v>
      </c>
      <c r="C170">
        <v>7</v>
      </c>
      <c r="D170" t="s">
        <v>30</v>
      </c>
      <c r="E170">
        <v>1</v>
      </c>
      <c r="F170">
        <v>7</v>
      </c>
    </row>
    <row r="171" spans="1:6" x14ac:dyDescent="0.25">
      <c r="A171" t="s">
        <v>2654</v>
      </c>
      <c r="B171" t="s">
        <v>2655</v>
      </c>
      <c r="C171">
        <v>47</v>
      </c>
      <c r="D171" t="s">
        <v>30</v>
      </c>
      <c r="E171">
        <v>1782.55319148936</v>
      </c>
      <c r="F171">
        <v>83780</v>
      </c>
    </row>
    <row r="172" spans="1:6" x14ac:dyDescent="0.25">
      <c r="A172" t="s">
        <v>2656</v>
      </c>
      <c r="B172" t="s">
        <v>2657</v>
      </c>
      <c r="C172">
        <v>7</v>
      </c>
      <c r="D172" t="s">
        <v>30</v>
      </c>
      <c r="E172">
        <v>1</v>
      </c>
      <c r="F172">
        <v>7</v>
      </c>
    </row>
    <row r="173" spans="1:6" x14ac:dyDescent="0.25">
      <c r="A173" t="s">
        <v>2658</v>
      </c>
      <c r="B173" t="s">
        <v>2659</v>
      </c>
      <c r="C173">
        <v>3</v>
      </c>
      <c r="D173" t="s">
        <v>30</v>
      </c>
      <c r="E173">
        <v>1</v>
      </c>
      <c r="F173">
        <v>3</v>
      </c>
    </row>
    <row r="174" spans="1:6" x14ac:dyDescent="0.25">
      <c r="A174" t="s">
        <v>4240</v>
      </c>
      <c r="B174" t="s">
        <v>4241</v>
      </c>
      <c r="C174">
        <v>1</v>
      </c>
      <c r="D174" t="s">
        <v>30</v>
      </c>
      <c r="E174">
        <v>21238.21</v>
      </c>
      <c r="F174">
        <v>21238.21</v>
      </c>
    </row>
    <row r="175" spans="1:6" x14ac:dyDescent="0.25">
      <c r="A175" t="s">
        <v>2660</v>
      </c>
      <c r="B175" t="s">
        <v>2661</v>
      </c>
      <c r="C175">
        <v>1</v>
      </c>
      <c r="D175" t="s">
        <v>30</v>
      </c>
      <c r="E175">
        <v>21238.21</v>
      </c>
      <c r="F175">
        <v>21238.21</v>
      </c>
    </row>
    <row r="176" spans="1:6" x14ac:dyDescent="0.25">
      <c r="A176" t="s">
        <v>4242</v>
      </c>
      <c r="B176" t="s">
        <v>4243</v>
      </c>
      <c r="C176">
        <v>1</v>
      </c>
      <c r="D176" t="s">
        <v>30</v>
      </c>
      <c r="E176">
        <v>176008.8</v>
      </c>
      <c r="F176">
        <v>176008.8</v>
      </c>
    </row>
    <row r="177" spans="1:6" x14ac:dyDescent="0.25">
      <c r="A177" t="s">
        <v>4244</v>
      </c>
      <c r="B177" t="s">
        <v>4245</v>
      </c>
      <c r="C177">
        <v>1</v>
      </c>
      <c r="D177" t="s">
        <v>30</v>
      </c>
      <c r="E177">
        <v>129729.2</v>
      </c>
      <c r="F177">
        <v>129729.2</v>
      </c>
    </row>
    <row r="178" spans="1:6" x14ac:dyDescent="0.25">
      <c r="A178" t="s">
        <v>2662</v>
      </c>
      <c r="B178" t="s">
        <v>2663</v>
      </c>
      <c r="C178">
        <v>3</v>
      </c>
      <c r="D178" t="s">
        <v>30</v>
      </c>
      <c r="E178">
        <v>403.56</v>
      </c>
      <c r="F178">
        <v>1210.68</v>
      </c>
    </row>
    <row r="179" spans="1:6" x14ac:dyDescent="0.25">
      <c r="A179" t="s">
        <v>2664</v>
      </c>
      <c r="B179" t="s">
        <v>2665</v>
      </c>
      <c r="C179">
        <v>1</v>
      </c>
      <c r="D179" t="s">
        <v>30</v>
      </c>
      <c r="E179">
        <v>10000</v>
      </c>
      <c r="F179">
        <v>10000</v>
      </c>
    </row>
    <row r="180" spans="1:6" x14ac:dyDescent="0.25">
      <c r="A180" t="s">
        <v>2666</v>
      </c>
      <c r="B180" t="s">
        <v>2667</v>
      </c>
      <c r="C180">
        <v>2</v>
      </c>
      <c r="D180" t="s">
        <v>30</v>
      </c>
      <c r="E180">
        <v>154.58000000000001</v>
      </c>
      <c r="F180">
        <v>309.16000000000003</v>
      </c>
    </row>
    <row r="181" spans="1:6" x14ac:dyDescent="0.25">
      <c r="A181" t="s">
        <v>2668</v>
      </c>
      <c r="B181" t="s">
        <v>2669</v>
      </c>
      <c r="C181">
        <v>27</v>
      </c>
      <c r="D181" t="s">
        <v>30</v>
      </c>
      <c r="E181">
        <v>88.5</v>
      </c>
      <c r="F181">
        <v>2389.5</v>
      </c>
    </row>
    <row r="182" spans="1:6" x14ac:dyDescent="0.25">
      <c r="A182" t="s">
        <v>2670</v>
      </c>
      <c r="B182" t="s">
        <v>2671</v>
      </c>
      <c r="C182">
        <v>1</v>
      </c>
      <c r="D182" t="s">
        <v>30</v>
      </c>
      <c r="E182">
        <v>1412.23</v>
      </c>
      <c r="F182">
        <v>1412.23</v>
      </c>
    </row>
    <row r="183" spans="1:6" x14ac:dyDescent="0.25">
      <c r="A183" t="s">
        <v>2672</v>
      </c>
      <c r="B183" t="s">
        <v>2673</v>
      </c>
      <c r="C183">
        <v>3</v>
      </c>
      <c r="D183" t="s">
        <v>30</v>
      </c>
      <c r="E183">
        <v>1</v>
      </c>
      <c r="F183">
        <v>3</v>
      </c>
    </row>
    <row r="184" spans="1:6" x14ac:dyDescent="0.25">
      <c r="A184" t="s">
        <v>4246</v>
      </c>
      <c r="B184" t="s">
        <v>4247</v>
      </c>
      <c r="C184">
        <v>178</v>
      </c>
      <c r="D184" t="s">
        <v>30</v>
      </c>
      <c r="E184">
        <v>413</v>
      </c>
      <c r="F184">
        <v>73514</v>
      </c>
    </row>
    <row r="185" spans="1:6" x14ac:dyDescent="0.25">
      <c r="A185" t="s">
        <v>2674</v>
      </c>
      <c r="B185" t="s">
        <v>2675</v>
      </c>
      <c r="C185">
        <v>200</v>
      </c>
      <c r="D185" t="s">
        <v>30</v>
      </c>
      <c r="E185">
        <v>45.5</v>
      </c>
      <c r="F185">
        <v>9100</v>
      </c>
    </row>
    <row r="186" spans="1:6" x14ac:dyDescent="0.25">
      <c r="A186" t="s">
        <v>2676</v>
      </c>
      <c r="B186" t="s">
        <v>2677</v>
      </c>
      <c r="C186">
        <v>22</v>
      </c>
      <c r="D186" t="s">
        <v>30</v>
      </c>
      <c r="E186">
        <v>347.82</v>
      </c>
      <c r="F186">
        <v>7652.04</v>
      </c>
    </row>
    <row r="187" spans="1:6" x14ac:dyDescent="0.25">
      <c r="A187" t="s">
        <v>2678</v>
      </c>
      <c r="B187" t="s">
        <v>2679</v>
      </c>
      <c r="C187">
        <v>3</v>
      </c>
      <c r="D187" t="s">
        <v>30</v>
      </c>
      <c r="E187">
        <v>147.5</v>
      </c>
      <c r="F187">
        <v>442.5</v>
      </c>
    </row>
    <row r="188" spans="1:6" x14ac:dyDescent="0.25">
      <c r="A188" t="s">
        <v>2680</v>
      </c>
      <c r="B188" t="s">
        <v>2681</v>
      </c>
      <c r="C188">
        <v>1</v>
      </c>
      <c r="D188" t="s">
        <v>30</v>
      </c>
      <c r="E188">
        <v>5090.26</v>
      </c>
      <c r="F188">
        <v>5090.26</v>
      </c>
    </row>
    <row r="189" spans="1:6" x14ac:dyDescent="0.25">
      <c r="A189" t="s">
        <v>2682</v>
      </c>
      <c r="B189" t="s">
        <v>2683</v>
      </c>
      <c r="C189">
        <v>1</v>
      </c>
      <c r="D189" t="s">
        <v>30</v>
      </c>
      <c r="E189">
        <v>450</v>
      </c>
      <c r="F189">
        <v>450</v>
      </c>
    </row>
    <row r="190" spans="1:6" x14ac:dyDescent="0.25">
      <c r="A190" t="s">
        <v>2684</v>
      </c>
      <c r="B190" t="s">
        <v>2685</v>
      </c>
      <c r="C190">
        <v>259</v>
      </c>
      <c r="D190" t="s">
        <v>30</v>
      </c>
      <c r="E190">
        <v>17.7</v>
      </c>
      <c r="F190">
        <v>4584.3</v>
      </c>
    </row>
    <row r="191" spans="1:6" x14ac:dyDescent="0.25">
      <c r="A191" t="s">
        <v>2686</v>
      </c>
      <c r="B191" t="s">
        <v>2687</v>
      </c>
      <c r="C191">
        <v>289</v>
      </c>
      <c r="D191" t="s">
        <v>30</v>
      </c>
      <c r="E191">
        <v>17.7</v>
      </c>
      <c r="F191">
        <v>5115.3</v>
      </c>
    </row>
    <row r="192" spans="1:6" x14ac:dyDescent="0.25">
      <c r="A192" t="s">
        <v>2688</v>
      </c>
      <c r="B192" t="s">
        <v>4248</v>
      </c>
      <c r="C192">
        <v>498</v>
      </c>
      <c r="D192" t="s">
        <v>30</v>
      </c>
      <c r="E192">
        <v>34.22</v>
      </c>
      <c r="F192">
        <v>17041.560000000001</v>
      </c>
    </row>
    <row r="193" spans="1:6" x14ac:dyDescent="0.25">
      <c r="A193" t="s">
        <v>2690</v>
      </c>
      <c r="B193" t="s">
        <v>2691</v>
      </c>
      <c r="C193">
        <v>20</v>
      </c>
      <c r="D193" t="s">
        <v>30</v>
      </c>
      <c r="E193">
        <v>34.22</v>
      </c>
      <c r="F193">
        <v>684.4</v>
      </c>
    </row>
    <row r="194" spans="1:6" x14ac:dyDescent="0.25">
      <c r="A194" t="s">
        <v>2692</v>
      </c>
      <c r="B194" t="s">
        <v>2693</v>
      </c>
      <c r="C194">
        <v>312</v>
      </c>
      <c r="D194" t="s">
        <v>30</v>
      </c>
      <c r="E194">
        <v>47.2</v>
      </c>
      <c r="F194">
        <v>14726.4</v>
      </c>
    </row>
    <row r="195" spans="1:6" x14ac:dyDescent="0.25">
      <c r="A195" t="s">
        <v>2694</v>
      </c>
      <c r="B195" t="s">
        <v>2695</v>
      </c>
      <c r="C195">
        <v>135</v>
      </c>
      <c r="D195" t="s">
        <v>30</v>
      </c>
      <c r="E195">
        <v>22.42</v>
      </c>
      <c r="F195">
        <v>3026.7</v>
      </c>
    </row>
    <row r="196" spans="1:6" x14ac:dyDescent="0.25">
      <c r="A196" t="s">
        <v>2696</v>
      </c>
      <c r="B196" t="s">
        <v>2697</v>
      </c>
      <c r="C196">
        <v>2</v>
      </c>
      <c r="D196" t="s">
        <v>30</v>
      </c>
      <c r="E196">
        <v>1</v>
      </c>
      <c r="F196">
        <v>2</v>
      </c>
    </row>
    <row r="197" spans="1:6" x14ac:dyDescent="0.25">
      <c r="A197" t="s">
        <v>2698</v>
      </c>
      <c r="B197" t="s">
        <v>2699</v>
      </c>
      <c r="C197">
        <v>2</v>
      </c>
      <c r="D197" t="s">
        <v>30</v>
      </c>
      <c r="E197">
        <v>115.64</v>
      </c>
      <c r="F197">
        <v>231.28</v>
      </c>
    </row>
    <row r="198" spans="1:6" x14ac:dyDescent="0.25">
      <c r="A198" t="s">
        <v>2700</v>
      </c>
      <c r="B198" t="s">
        <v>2701</v>
      </c>
      <c r="C198">
        <v>29</v>
      </c>
      <c r="D198" t="s">
        <v>30</v>
      </c>
      <c r="E198">
        <v>63.72</v>
      </c>
      <c r="F198">
        <v>1847.88</v>
      </c>
    </row>
    <row r="199" spans="1:6" x14ac:dyDescent="0.25">
      <c r="A199" t="s">
        <v>2702</v>
      </c>
      <c r="B199" t="s">
        <v>2703</v>
      </c>
      <c r="C199">
        <v>5</v>
      </c>
      <c r="D199" t="s">
        <v>30</v>
      </c>
      <c r="E199">
        <v>535.95600000000002</v>
      </c>
      <c r="F199">
        <v>2679.78</v>
      </c>
    </row>
    <row r="200" spans="1:6" x14ac:dyDescent="0.25">
      <c r="A200" t="s">
        <v>2704</v>
      </c>
      <c r="B200" t="s">
        <v>2705</v>
      </c>
      <c r="C200">
        <v>2</v>
      </c>
      <c r="D200" t="s">
        <v>30</v>
      </c>
      <c r="E200">
        <v>565.51</v>
      </c>
      <c r="F200">
        <v>1131.02</v>
      </c>
    </row>
    <row r="201" spans="1:6" x14ac:dyDescent="0.25">
      <c r="A201" t="s">
        <v>2706</v>
      </c>
      <c r="B201" t="s">
        <v>2707</v>
      </c>
      <c r="C201">
        <v>18</v>
      </c>
      <c r="D201" t="s">
        <v>30</v>
      </c>
      <c r="E201">
        <v>1</v>
      </c>
      <c r="F201">
        <v>18</v>
      </c>
    </row>
    <row r="202" spans="1:6" x14ac:dyDescent="0.25">
      <c r="A202" t="s">
        <v>2708</v>
      </c>
      <c r="B202" t="s">
        <v>2709</v>
      </c>
      <c r="C202">
        <v>19</v>
      </c>
      <c r="D202" t="s">
        <v>30</v>
      </c>
      <c r="E202">
        <v>1</v>
      </c>
      <c r="F202">
        <v>19</v>
      </c>
    </row>
    <row r="203" spans="1:6" x14ac:dyDescent="0.25">
      <c r="A203" t="s">
        <v>2710</v>
      </c>
      <c r="B203" t="s">
        <v>2711</v>
      </c>
      <c r="C203">
        <v>4</v>
      </c>
      <c r="D203" t="s">
        <v>30</v>
      </c>
      <c r="E203">
        <v>517.09</v>
      </c>
      <c r="F203">
        <v>2068.36</v>
      </c>
    </row>
    <row r="204" spans="1:6" x14ac:dyDescent="0.25">
      <c r="A204" t="s">
        <v>2712</v>
      </c>
      <c r="B204" t="s">
        <v>2713</v>
      </c>
      <c r="C204">
        <v>206</v>
      </c>
      <c r="D204" t="s">
        <v>30</v>
      </c>
      <c r="E204">
        <v>490.90291262135901</v>
      </c>
      <c r="F204">
        <v>101126</v>
      </c>
    </row>
    <row r="205" spans="1:6" x14ac:dyDescent="0.25">
      <c r="A205" t="s">
        <v>2714</v>
      </c>
      <c r="B205" t="s">
        <v>2715</v>
      </c>
      <c r="C205">
        <v>1</v>
      </c>
      <c r="D205" t="s">
        <v>30</v>
      </c>
      <c r="E205">
        <v>2873.3</v>
      </c>
      <c r="F205">
        <v>2873.3</v>
      </c>
    </row>
    <row r="206" spans="1:6" x14ac:dyDescent="0.25">
      <c r="A206" t="s">
        <v>2716</v>
      </c>
      <c r="B206" t="s">
        <v>2717</v>
      </c>
      <c r="C206">
        <v>70</v>
      </c>
      <c r="D206" t="s">
        <v>30</v>
      </c>
      <c r="E206">
        <v>110.571428571429</v>
      </c>
      <c r="F206">
        <v>7740</v>
      </c>
    </row>
    <row r="207" spans="1:6" x14ac:dyDescent="0.25">
      <c r="A207" t="s">
        <v>2718</v>
      </c>
      <c r="B207" t="s">
        <v>2719</v>
      </c>
      <c r="C207">
        <v>50</v>
      </c>
      <c r="D207" t="s">
        <v>30</v>
      </c>
      <c r="E207">
        <v>45.01</v>
      </c>
      <c r="F207">
        <v>2250.5</v>
      </c>
    </row>
    <row r="208" spans="1:6" x14ac:dyDescent="0.25">
      <c r="A208" t="s">
        <v>2720</v>
      </c>
      <c r="B208" t="s">
        <v>2721</v>
      </c>
      <c r="C208">
        <v>167</v>
      </c>
      <c r="D208" t="s">
        <v>30</v>
      </c>
      <c r="E208">
        <v>27</v>
      </c>
      <c r="F208">
        <v>4509</v>
      </c>
    </row>
    <row r="209" spans="1:6" x14ac:dyDescent="0.25">
      <c r="A209" t="s">
        <v>2722</v>
      </c>
      <c r="B209" t="s">
        <v>2723</v>
      </c>
      <c r="C209">
        <v>1</v>
      </c>
      <c r="D209" t="s">
        <v>30</v>
      </c>
      <c r="E209">
        <v>1</v>
      </c>
      <c r="F209">
        <v>1</v>
      </c>
    </row>
    <row r="210" spans="1:6" x14ac:dyDescent="0.25">
      <c r="A210" t="s">
        <v>2724</v>
      </c>
      <c r="B210" t="s">
        <v>2725</v>
      </c>
      <c r="C210">
        <v>1</v>
      </c>
      <c r="D210" t="s">
        <v>30</v>
      </c>
      <c r="E210">
        <v>1937.56</v>
      </c>
      <c r="F210">
        <v>1937.56</v>
      </c>
    </row>
    <row r="211" spans="1:6" x14ac:dyDescent="0.25">
      <c r="A211" t="s">
        <v>2726</v>
      </c>
      <c r="B211" t="s">
        <v>2727</v>
      </c>
      <c r="C211">
        <v>630</v>
      </c>
      <c r="D211" t="s">
        <v>30</v>
      </c>
      <c r="E211">
        <v>23.6</v>
      </c>
      <c r="F211">
        <v>14868</v>
      </c>
    </row>
    <row r="212" spans="1:6" x14ac:dyDescent="0.25">
      <c r="A212" t="s">
        <v>2728</v>
      </c>
      <c r="B212" t="s">
        <v>2729</v>
      </c>
      <c r="C212">
        <v>550</v>
      </c>
      <c r="D212" t="s">
        <v>30</v>
      </c>
      <c r="E212">
        <v>23.6</v>
      </c>
      <c r="F212">
        <v>12980</v>
      </c>
    </row>
    <row r="213" spans="1:6" x14ac:dyDescent="0.25">
      <c r="A213" t="s">
        <v>2730</v>
      </c>
      <c r="B213" t="s">
        <v>2731</v>
      </c>
      <c r="C213">
        <v>16</v>
      </c>
      <c r="D213" t="s">
        <v>30</v>
      </c>
      <c r="E213">
        <v>273.76</v>
      </c>
      <c r="F213">
        <v>4380.16</v>
      </c>
    </row>
    <row r="214" spans="1:6" x14ac:dyDescent="0.25">
      <c r="A214" t="s">
        <v>2732</v>
      </c>
      <c r="B214" t="s">
        <v>2733</v>
      </c>
      <c r="C214">
        <v>16</v>
      </c>
      <c r="D214" t="s">
        <v>30</v>
      </c>
      <c r="E214">
        <v>273.76</v>
      </c>
      <c r="F214">
        <v>4380.16</v>
      </c>
    </row>
    <row r="215" spans="1:6" x14ac:dyDescent="0.25">
      <c r="A215" t="s">
        <v>2734</v>
      </c>
      <c r="B215" t="s">
        <v>2735</v>
      </c>
      <c r="C215">
        <v>1</v>
      </c>
      <c r="D215" t="s">
        <v>30</v>
      </c>
      <c r="E215">
        <v>1165.8399999999999</v>
      </c>
      <c r="F215">
        <v>1165.8399999999999</v>
      </c>
    </row>
    <row r="216" spans="1:6" x14ac:dyDescent="0.25">
      <c r="A216" t="s">
        <v>2736</v>
      </c>
      <c r="B216" t="s">
        <v>2737</v>
      </c>
      <c r="C216">
        <v>5</v>
      </c>
      <c r="D216" t="s">
        <v>30</v>
      </c>
      <c r="E216">
        <v>460.2</v>
      </c>
      <c r="F216">
        <v>2301</v>
      </c>
    </row>
    <row r="217" spans="1:6" x14ac:dyDescent="0.25">
      <c r="A217" t="s">
        <v>2738</v>
      </c>
      <c r="B217" t="s">
        <v>2739</v>
      </c>
      <c r="C217">
        <v>5</v>
      </c>
      <c r="D217" t="s">
        <v>30</v>
      </c>
      <c r="E217">
        <v>627.76</v>
      </c>
      <c r="F217">
        <v>3138.8</v>
      </c>
    </row>
    <row r="218" spans="1:6" x14ac:dyDescent="0.25">
      <c r="A218" t="s">
        <v>2740</v>
      </c>
      <c r="B218" t="s">
        <v>2741</v>
      </c>
      <c r="C218">
        <v>9</v>
      </c>
      <c r="D218" t="s">
        <v>30</v>
      </c>
      <c r="E218">
        <v>283.23</v>
      </c>
      <c r="F218">
        <v>2549.0700000000002</v>
      </c>
    </row>
    <row r="219" spans="1:6" x14ac:dyDescent="0.25">
      <c r="A219" t="s">
        <v>4249</v>
      </c>
      <c r="B219" t="s">
        <v>4250</v>
      </c>
      <c r="C219">
        <v>30</v>
      </c>
      <c r="D219" t="s">
        <v>30</v>
      </c>
      <c r="E219">
        <v>76.7</v>
      </c>
      <c r="F219">
        <v>2301</v>
      </c>
    </row>
    <row r="220" spans="1:6" x14ac:dyDescent="0.25">
      <c r="A220" t="s">
        <v>2742</v>
      </c>
      <c r="B220" t="s">
        <v>2743</v>
      </c>
      <c r="C220">
        <v>50</v>
      </c>
      <c r="D220" t="s">
        <v>2213</v>
      </c>
      <c r="E220">
        <v>95.58</v>
      </c>
      <c r="F220">
        <v>4779</v>
      </c>
    </row>
    <row r="221" spans="1:6" x14ac:dyDescent="0.25">
      <c r="A221" t="s">
        <v>2744</v>
      </c>
      <c r="B221" t="s">
        <v>2745</v>
      </c>
      <c r="C221">
        <v>9</v>
      </c>
      <c r="D221" t="s">
        <v>30</v>
      </c>
      <c r="E221">
        <v>370.36888888888899</v>
      </c>
      <c r="F221">
        <v>3333.32</v>
      </c>
    </row>
    <row r="222" spans="1:6" x14ac:dyDescent="0.25">
      <c r="A222" t="s">
        <v>2746</v>
      </c>
      <c r="B222" t="s">
        <v>2747</v>
      </c>
      <c r="C222">
        <v>44</v>
      </c>
      <c r="D222" t="s">
        <v>30</v>
      </c>
      <c r="E222">
        <v>404.74</v>
      </c>
      <c r="F222">
        <v>17808.560000000001</v>
      </c>
    </row>
    <row r="223" spans="1:6" x14ac:dyDescent="0.25">
      <c r="A223" t="s">
        <v>2748</v>
      </c>
      <c r="B223" t="s">
        <v>2749</v>
      </c>
      <c r="C223">
        <v>500</v>
      </c>
      <c r="D223" t="s">
        <v>30</v>
      </c>
      <c r="E223">
        <v>88.5</v>
      </c>
      <c r="F223">
        <v>44250</v>
      </c>
    </row>
    <row r="224" spans="1:6" x14ac:dyDescent="0.25">
      <c r="A224" t="s">
        <v>2750</v>
      </c>
      <c r="B224" t="s">
        <v>2751</v>
      </c>
      <c r="C224">
        <v>1</v>
      </c>
      <c r="D224" t="s">
        <v>30</v>
      </c>
      <c r="E224">
        <v>1206.26</v>
      </c>
      <c r="F224">
        <v>1206.26</v>
      </c>
    </row>
    <row r="225" spans="1:6" x14ac:dyDescent="0.25">
      <c r="A225" t="s">
        <v>2752</v>
      </c>
      <c r="B225" t="s">
        <v>2753</v>
      </c>
      <c r="C225">
        <v>15</v>
      </c>
      <c r="D225" t="s">
        <v>30</v>
      </c>
      <c r="E225">
        <v>519.20000000000005</v>
      </c>
      <c r="F225">
        <v>7788</v>
      </c>
    </row>
    <row r="226" spans="1:6" x14ac:dyDescent="0.25">
      <c r="A226" t="s">
        <v>2754</v>
      </c>
      <c r="B226" t="s">
        <v>2755</v>
      </c>
      <c r="C226">
        <v>4</v>
      </c>
      <c r="D226" t="s">
        <v>30</v>
      </c>
      <c r="E226">
        <v>71.69</v>
      </c>
      <c r="F226">
        <v>286.76</v>
      </c>
    </row>
    <row r="227" spans="1:6" x14ac:dyDescent="0.25">
      <c r="A227" t="s">
        <v>2756</v>
      </c>
      <c r="B227" t="s">
        <v>2757</v>
      </c>
      <c r="C227">
        <v>7</v>
      </c>
      <c r="D227" t="s">
        <v>30</v>
      </c>
      <c r="E227">
        <v>40.119999999999997</v>
      </c>
      <c r="F227">
        <v>280.83999999999997</v>
      </c>
    </row>
    <row r="228" spans="1:6" x14ac:dyDescent="0.25">
      <c r="A228" t="s">
        <v>2758</v>
      </c>
      <c r="B228" t="s">
        <v>2759</v>
      </c>
      <c r="C228">
        <v>2</v>
      </c>
      <c r="D228" t="s">
        <v>30</v>
      </c>
      <c r="E228">
        <v>48.38</v>
      </c>
      <c r="F228">
        <v>96.76</v>
      </c>
    </row>
    <row r="229" spans="1:6" x14ac:dyDescent="0.25">
      <c r="A229" t="s">
        <v>2760</v>
      </c>
      <c r="B229" t="s">
        <v>2761</v>
      </c>
      <c r="C229">
        <v>19</v>
      </c>
      <c r="D229" t="s">
        <v>30</v>
      </c>
      <c r="E229">
        <v>15.93</v>
      </c>
      <c r="F229">
        <v>302.67</v>
      </c>
    </row>
    <row r="230" spans="1:6" x14ac:dyDescent="0.25">
      <c r="A230" t="s">
        <v>2762</v>
      </c>
      <c r="B230" t="s">
        <v>2763</v>
      </c>
      <c r="C230">
        <v>4</v>
      </c>
      <c r="D230" t="s">
        <v>30</v>
      </c>
      <c r="E230">
        <v>41.3</v>
      </c>
      <c r="F230">
        <v>165.2</v>
      </c>
    </row>
    <row r="231" spans="1:6" x14ac:dyDescent="0.25">
      <c r="A231" t="s">
        <v>4251</v>
      </c>
      <c r="B231" t="s">
        <v>4252</v>
      </c>
      <c r="C231">
        <v>2</v>
      </c>
      <c r="D231" t="s">
        <v>30</v>
      </c>
      <c r="E231">
        <v>71.69</v>
      </c>
      <c r="F231">
        <v>143.38</v>
      </c>
    </row>
    <row r="232" spans="1:6" x14ac:dyDescent="0.25">
      <c r="A232" t="s">
        <v>2764</v>
      </c>
      <c r="B232" t="s">
        <v>2765</v>
      </c>
      <c r="C232">
        <v>1</v>
      </c>
      <c r="D232" t="s">
        <v>30</v>
      </c>
      <c r="E232">
        <v>71.69</v>
      </c>
      <c r="F232">
        <v>71.69</v>
      </c>
    </row>
    <row r="233" spans="1:6" x14ac:dyDescent="0.25">
      <c r="A233" t="s">
        <v>2766</v>
      </c>
      <c r="B233" t="s">
        <v>2767</v>
      </c>
      <c r="C233">
        <v>19</v>
      </c>
      <c r="D233" t="s">
        <v>30</v>
      </c>
      <c r="E233">
        <v>53.215789473684197</v>
      </c>
      <c r="F233">
        <v>1011.1</v>
      </c>
    </row>
    <row r="234" spans="1:6" x14ac:dyDescent="0.25">
      <c r="A234" t="s">
        <v>2768</v>
      </c>
      <c r="B234" t="s">
        <v>2769</v>
      </c>
      <c r="C234">
        <v>5</v>
      </c>
      <c r="D234" t="s">
        <v>30</v>
      </c>
      <c r="E234">
        <v>141.6</v>
      </c>
      <c r="F234">
        <v>708</v>
      </c>
    </row>
    <row r="235" spans="1:6" x14ac:dyDescent="0.25">
      <c r="A235" t="s">
        <v>2770</v>
      </c>
      <c r="B235" t="s">
        <v>2771</v>
      </c>
      <c r="C235">
        <v>10</v>
      </c>
      <c r="D235" t="s">
        <v>30</v>
      </c>
      <c r="E235">
        <v>223.554</v>
      </c>
      <c r="F235">
        <v>2235.54</v>
      </c>
    </row>
    <row r="236" spans="1:6" x14ac:dyDescent="0.25">
      <c r="A236" t="s">
        <v>2772</v>
      </c>
      <c r="B236" t="s">
        <v>2773</v>
      </c>
      <c r="C236">
        <v>6</v>
      </c>
      <c r="D236" t="s">
        <v>30</v>
      </c>
      <c r="E236">
        <v>101.15</v>
      </c>
      <c r="F236">
        <v>606.9</v>
      </c>
    </row>
    <row r="237" spans="1:6" x14ac:dyDescent="0.25">
      <c r="A237" t="s">
        <v>2774</v>
      </c>
      <c r="B237" t="s">
        <v>2775</v>
      </c>
      <c r="C237">
        <v>3</v>
      </c>
      <c r="D237" t="s">
        <v>30</v>
      </c>
      <c r="E237">
        <v>106.73</v>
      </c>
      <c r="F237">
        <v>320.19</v>
      </c>
    </row>
    <row r="238" spans="1:6" x14ac:dyDescent="0.25">
      <c r="A238" t="s">
        <v>4253</v>
      </c>
      <c r="B238" t="s">
        <v>4254</v>
      </c>
      <c r="C238">
        <v>25</v>
      </c>
      <c r="D238" t="s">
        <v>30</v>
      </c>
      <c r="E238">
        <v>15.93</v>
      </c>
      <c r="F238">
        <v>398.25</v>
      </c>
    </row>
    <row r="239" spans="1:6" x14ac:dyDescent="0.25">
      <c r="A239" t="s">
        <v>4255</v>
      </c>
      <c r="B239" t="s">
        <v>4256</v>
      </c>
      <c r="C239">
        <v>2</v>
      </c>
      <c r="D239" t="s">
        <v>30</v>
      </c>
      <c r="E239">
        <v>55.76</v>
      </c>
      <c r="F239">
        <v>111.52</v>
      </c>
    </row>
    <row r="240" spans="1:6" x14ac:dyDescent="0.25">
      <c r="A240" t="s">
        <v>4257</v>
      </c>
      <c r="B240" t="s">
        <v>4258</v>
      </c>
      <c r="C240">
        <v>10</v>
      </c>
      <c r="D240" t="s">
        <v>30</v>
      </c>
      <c r="E240">
        <v>358.41</v>
      </c>
      <c r="F240">
        <v>3584.1</v>
      </c>
    </row>
    <row r="241" spans="1:6" x14ac:dyDescent="0.25">
      <c r="A241" t="s">
        <v>2776</v>
      </c>
      <c r="B241" t="s">
        <v>2777</v>
      </c>
      <c r="C241">
        <v>6</v>
      </c>
      <c r="D241" t="s">
        <v>30</v>
      </c>
      <c r="E241">
        <v>1</v>
      </c>
      <c r="F241">
        <v>6</v>
      </c>
    </row>
    <row r="242" spans="1:6" x14ac:dyDescent="0.25">
      <c r="A242" t="s">
        <v>2778</v>
      </c>
      <c r="B242" t="s">
        <v>2779</v>
      </c>
      <c r="C242">
        <v>20</v>
      </c>
      <c r="D242" t="s">
        <v>30</v>
      </c>
      <c r="E242">
        <v>261.95999999999998</v>
      </c>
      <c r="F242">
        <v>5239.2</v>
      </c>
    </row>
    <row r="243" spans="1:6" x14ac:dyDescent="0.25">
      <c r="A243" t="s">
        <v>2780</v>
      </c>
      <c r="B243" t="s">
        <v>2781</v>
      </c>
      <c r="C243">
        <v>28</v>
      </c>
      <c r="D243" t="s">
        <v>30</v>
      </c>
      <c r="E243">
        <v>188.8</v>
      </c>
      <c r="F243">
        <v>5286.4</v>
      </c>
    </row>
    <row r="244" spans="1:6" x14ac:dyDescent="0.25">
      <c r="A244" t="s">
        <v>2782</v>
      </c>
      <c r="B244" t="s">
        <v>2783</v>
      </c>
      <c r="C244">
        <v>5</v>
      </c>
      <c r="D244" t="s">
        <v>30</v>
      </c>
      <c r="E244">
        <v>188.8</v>
      </c>
      <c r="F244">
        <v>944</v>
      </c>
    </row>
    <row r="245" spans="1:6" x14ac:dyDescent="0.25">
      <c r="A245" t="s">
        <v>2784</v>
      </c>
      <c r="B245" t="s">
        <v>2785</v>
      </c>
      <c r="C245">
        <v>2</v>
      </c>
      <c r="D245" t="s">
        <v>30</v>
      </c>
      <c r="E245">
        <v>1</v>
      </c>
      <c r="F245">
        <v>2</v>
      </c>
    </row>
    <row r="246" spans="1:6" x14ac:dyDescent="0.25">
      <c r="A246" t="s">
        <v>2786</v>
      </c>
      <c r="B246" t="s">
        <v>2787</v>
      </c>
      <c r="C246">
        <v>3</v>
      </c>
      <c r="D246" t="s">
        <v>30</v>
      </c>
      <c r="E246">
        <v>108.503333333333</v>
      </c>
      <c r="F246">
        <v>325.51</v>
      </c>
    </row>
    <row r="247" spans="1:6" x14ac:dyDescent="0.25">
      <c r="A247" t="s">
        <v>2788</v>
      </c>
      <c r="B247" t="s">
        <v>2789</v>
      </c>
      <c r="C247">
        <v>1</v>
      </c>
      <c r="D247" t="s">
        <v>30</v>
      </c>
      <c r="E247">
        <v>822.03</v>
      </c>
      <c r="F247">
        <v>822.03</v>
      </c>
    </row>
    <row r="248" spans="1:6" x14ac:dyDescent="0.25">
      <c r="A248" t="s">
        <v>2790</v>
      </c>
      <c r="B248" t="s">
        <v>2791</v>
      </c>
      <c r="C248">
        <v>23</v>
      </c>
      <c r="D248" t="s">
        <v>30</v>
      </c>
      <c r="E248">
        <v>1261.4347826087001</v>
      </c>
      <c r="F248">
        <v>29013</v>
      </c>
    </row>
    <row r="249" spans="1:6" x14ac:dyDescent="0.25">
      <c r="A249" t="s">
        <v>2792</v>
      </c>
      <c r="B249" t="s">
        <v>2793</v>
      </c>
      <c r="C249">
        <v>45</v>
      </c>
      <c r="D249" t="s">
        <v>30</v>
      </c>
      <c r="E249">
        <v>6900</v>
      </c>
      <c r="F249">
        <v>310500</v>
      </c>
    </row>
    <row r="250" spans="1:6" x14ac:dyDescent="0.25">
      <c r="A250" t="s">
        <v>2794</v>
      </c>
      <c r="B250" t="s">
        <v>2795</v>
      </c>
      <c r="C250">
        <v>39</v>
      </c>
      <c r="D250" t="s">
        <v>30</v>
      </c>
      <c r="E250">
        <v>7600</v>
      </c>
      <c r="F250">
        <v>296400</v>
      </c>
    </row>
    <row r="251" spans="1:6" x14ac:dyDescent="0.25">
      <c r="A251" t="s">
        <v>2796</v>
      </c>
      <c r="B251" t="s">
        <v>2797</v>
      </c>
      <c r="C251">
        <v>19</v>
      </c>
      <c r="D251" t="s">
        <v>30</v>
      </c>
      <c r="E251">
        <v>6900</v>
      </c>
      <c r="F251">
        <v>131100</v>
      </c>
    </row>
    <row r="252" spans="1:6" x14ac:dyDescent="0.25">
      <c r="A252" t="s">
        <v>2798</v>
      </c>
      <c r="B252" t="s">
        <v>2799</v>
      </c>
      <c r="C252">
        <v>3</v>
      </c>
      <c r="D252" t="s">
        <v>30</v>
      </c>
      <c r="E252">
        <v>4838</v>
      </c>
      <c r="F252">
        <v>14514</v>
      </c>
    </row>
    <row r="253" spans="1:6" x14ac:dyDescent="0.25">
      <c r="A253" t="s">
        <v>2800</v>
      </c>
      <c r="B253" t="s">
        <v>2801</v>
      </c>
      <c r="C253">
        <v>128</v>
      </c>
      <c r="D253" t="s">
        <v>30</v>
      </c>
      <c r="E253">
        <v>1</v>
      </c>
      <c r="F253">
        <v>128</v>
      </c>
    </row>
    <row r="254" spans="1:6" x14ac:dyDescent="0.25">
      <c r="A254" t="s">
        <v>2802</v>
      </c>
      <c r="B254" t="s">
        <v>2803</v>
      </c>
      <c r="C254">
        <v>3</v>
      </c>
      <c r="D254" t="s">
        <v>30</v>
      </c>
      <c r="E254">
        <v>1</v>
      </c>
      <c r="F254">
        <v>3</v>
      </c>
    </row>
    <row r="255" spans="1:6" x14ac:dyDescent="0.25">
      <c r="A255" t="s">
        <v>2804</v>
      </c>
      <c r="B255" t="s">
        <v>2805</v>
      </c>
      <c r="C255">
        <v>10</v>
      </c>
      <c r="D255" t="s">
        <v>30</v>
      </c>
      <c r="E255">
        <v>1</v>
      </c>
      <c r="F255">
        <v>10</v>
      </c>
    </row>
    <row r="256" spans="1:6" x14ac:dyDescent="0.25">
      <c r="A256" t="s">
        <v>2806</v>
      </c>
      <c r="B256" t="s">
        <v>2807</v>
      </c>
      <c r="C256">
        <v>250</v>
      </c>
      <c r="D256" t="s">
        <v>30</v>
      </c>
      <c r="E256">
        <v>171.1</v>
      </c>
      <c r="F256">
        <v>42775</v>
      </c>
    </row>
    <row r="257" spans="1:6" x14ac:dyDescent="0.25">
      <c r="A257" t="s">
        <v>2808</v>
      </c>
      <c r="B257" t="s">
        <v>2809</v>
      </c>
      <c r="C257">
        <v>1</v>
      </c>
      <c r="D257" t="s">
        <v>30</v>
      </c>
      <c r="E257">
        <v>1</v>
      </c>
      <c r="F257">
        <v>1</v>
      </c>
    </row>
    <row r="258" spans="1:6" x14ac:dyDescent="0.25">
      <c r="A258" t="s">
        <v>2810</v>
      </c>
      <c r="B258" t="s">
        <v>2811</v>
      </c>
      <c r="C258">
        <v>1</v>
      </c>
      <c r="D258" t="s">
        <v>30</v>
      </c>
      <c r="E258">
        <v>1</v>
      </c>
      <c r="F258">
        <v>1</v>
      </c>
    </row>
    <row r="259" spans="1:6" x14ac:dyDescent="0.25">
      <c r="A259" t="s">
        <v>2812</v>
      </c>
      <c r="B259" t="s">
        <v>2813</v>
      </c>
      <c r="C259">
        <v>1</v>
      </c>
      <c r="D259" t="s">
        <v>30</v>
      </c>
      <c r="E259">
        <v>1</v>
      </c>
      <c r="F259">
        <v>1</v>
      </c>
    </row>
    <row r="260" spans="1:6" x14ac:dyDescent="0.25">
      <c r="A260" t="s">
        <v>2814</v>
      </c>
      <c r="B260" t="s">
        <v>2815</v>
      </c>
      <c r="C260">
        <v>1</v>
      </c>
      <c r="D260" t="s">
        <v>30</v>
      </c>
      <c r="E260">
        <v>89831.039999999994</v>
      </c>
      <c r="F260">
        <v>89831.039999999994</v>
      </c>
    </row>
    <row r="261" spans="1:6" x14ac:dyDescent="0.25">
      <c r="A261" t="s">
        <v>2816</v>
      </c>
      <c r="B261" t="s">
        <v>2817</v>
      </c>
      <c r="C261">
        <v>95</v>
      </c>
      <c r="D261" t="s">
        <v>2371</v>
      </c>
      <c r="E261">
        <v>7.08</v>
      </c>
      <c r="F261">
        <v>672.6</v>
      </c>
    </row>
    <row r="262" spans="1:6" x14ac:dyDescent="0.25">
      <c r="A262" t="s">
        <v>2818</v>
      </c>
      <c r="B262" t="s">
        <v>2819</v>
      </c>
      <c r="C262">
        <v>8</v>
      </c>
      <c r="D262" t="s">
        <v>30</v>
      </c>
      <c r="E262">
        <v>584.1</v>
      </c>
      <c r="F262">
        <v>4672.8</v>
      </c>
    </row>
    <row r="263" spans="1:6" x14ac:dyDescent="0.25">
      <c r="A263" t="s">
        <v>2820</v>
      </c>
      <c r="B263" t="s">
        <v>2821</v>
      </c>
      <c r="C263">
        <v>1</v>
      </c>
      <c r="D263" t="s">
        <v>30</v>
      </c>
      <c r="E263">
        <v>28320</v>
      </c>
      <c r="F263">
        <v>28320</v>
      </c>
    </row>
    <row r="264" spans="1:6" x14ac:dyDescent="0.25">
      <c r="A264" t="s">
        <v>2822</v>
      </c>
      <c r="B264" t="s">
        <v>2823</v>
      </c>
      <c r="C264">
        <v>1</v>
      </c>
      <c r="D264" t="s">
        <v>30</v>
      </c>
      <c r="E264">
        <v>1</v>
      </c>
      <c r="F264">
        <v>1</v>
      </c>
    </row>
    <row r="265" spans="1:6" x14ac:dyDescent="0.25">
      <c r="A265" t="s">
        <v>2824</v>
      </c>
      <c r="B265" t="s">
        <v>2825</v>
      </c>
      <c r="C265">
        <v>2</v>
      </c>
      <c r="D265" t="s">
        <v>2826</v>
      </c>
      <c r="E265">
        <v>1410.1</v>
      </c>
      <c r="F265">
        <v>2820.2</v>
      </c>
    </row>
    <row r="266" spans="1:6" x14ac:dyDescent="0.25">
      <c r="A266" t="s">
        <v>2827</v>
      </c>
      <c r="B266" t="s">
        <v>2828</v>
      </c>
      <c r="C266">
        <v>9</v>
      </c>
      <c r="D266" t="s">
        <v>30</v>
      </c>
      <c r="E266">
        <v>23.9</v>
      </c>
      <c r="F266">
        <v>215.1</v>
      </c>
    </row>
    <row r="267" spans="1:6" x14ac:dyDescent="0.25">
      <c r="A267" t="s">
        <v>4259</v>
      </c>
      <c r="B267" t="s">
        <v>4260</v>
      </c>
      <c r="C267">
        <v>10</v>
      </c>
      <c r="D267" t="s">
        <v>30</v>
      </c>
      <c r="E267">
        <v>23.88</v>
      </c>
      <c r="F267">
        <v>238.8</v>
      </c>
    </row>
    <row r="268" spans="1:6" x14ac:dyDescent="0.25">
      <c r="A268" t="s">
        <v>2829</v>
      </c>
      <c r="B268" t="s">
        <v>2830</v>
      </c>
      <c r="C268">
        <v>18</v>
      </c>
      <c r="D268" t="s">
        <v>30</v>
      </c>
      <c r="E268">
        <v>607.70000000000005</v>
      </c>
      <c r="F268">
        <v>10938.6</v>
      </c>
    </row>
    <row r="269" spans="1:6" x14ac:dyDescent="0.25">
      <c r="A269" t="s">
        <v>2831</v>
      </c>
      <c r="B269" t="s">
        <v>2832</v>
      </c>
      <c r="C269">
        <v>15</v>
      </c>
      <c r="D269" t="s">
        <v>30</v>
      </c>
      <c r="E269">
        <v>324.5</v>
      </c>
      <c r="F269">
        <v>4867.5</v>
      </c>
    </row>
    <row r="270" spans="1:6" x14ac:dyDescent="0.25">
      <c r="A270" t="s">
        <v>2833</v>
      </c>
      <c r="B270" t="s">
        <v>2834</v>
      </c>
      <c r="C270">
        <v>6</v>
      </c>
      <c r="D270" t="s">
        <v>30</v>
      </c>
      <c r="E270">
        <v>324.5</v>
      </c>
      <c r="F270">
        <v>1947</v>
      </c>
    </row>
    <row r="271" spans="1:6" x14ac:dyDescent="0.25">
      <c r="A271" t="s">
        <v>2835</v>
      </c>
      <c r="B271" t="s">
        <v>2836</v>
      </c>
      <c r="C271">
        <v>15</v>
      </c>
      <c r="D271" t="s">
        <v>30</v>
      </c>
      <c r="E271">
        <v>324.5</v>
      </c>
      <c r="F271">
        <v>4867.5</v>
      </c>
    </row>
    <row r="272" spans="1:6" x14ac:dyDescent="0.25">
      <c r="A272" t="s">
        <v>2837</v>
      </c>
      <c r="B272" t="s">
        <v>2838</v>
      </c>
      <c r="C272">
        <v>15</v>
      </c>
      <c r="D272" t="s">
        <v>30</v>
      </c>
      <c r="E272">
        <v>324.5</v>
      </c>
      <c r="F272">
        <v>4867.5</v>
      </c>
    </row>
    <row r="273" spans="1:6" x14ac:dyDescent="0.25">
      <c r="A273" t="s">
        <v>2839</v>
      </c>
      <c r="B273" t="s">
        <v>2840</v>
      </c>
      <c r="C273">
        <v>15</v>
      </c>
      <c r="D273" t="s">
        <v>30</v>
      </c>
      <c r="E273">
        <v>202.96</v>
      </c>
      <c r="F273">
        <v>3044.4</v>
      </c>
    </row>
    <row r="274" spans="1:6" x14ac:dyDescent="0.25">
      <c r="A274" t="s">
        <v>2841</v>
      </c>
      <c r="B274" t="s">
        <v>2842</v>
      </c>
      <c r="C274">
        <v>8</v>
      </c>
      <c r="D274" t="s">
        <v>30</v>
      </c>
      <c r="E274">
        <v>324.5</v>
      </c>
      <c r="F274">
        <v>2596</v>
      </c>
    </row>
    <row r="275" spans="1:6" x14ac:dyDescent="0.25">
      <c r="A275" t="s">
        <v>2843</v>
      </c>
      <c r="B275" t="s">
        <v>2844</v>
      </c>
      <c r="C275">
        <v>14</v>
      </c>
      <c r="D275" t="s">
        <v>30</v>
      </c>
      <c r="E275">
        <v>88.5</v>
      </c>
      <c r="F275">
        <v>1239</v>
      </c>
    </row>
    <row r="276" spans="1:6" x14ac:dyDescent="0.25">
      <c r="A276" t="s">
        <v>2845</v>
      </c>
      <c r="B276" t="s">
        <v>2846</v>
      </c>
      <c r="C276">
        <v>12</v>
      </c>
      <c r="D276" t="s">
        <v>30</v>
      </c>
      <c r="E276">
        <v>87.32</v>
      </c>
      <c r="F276">
        <v>1047.8399999999999</v>
      </c>
    </row>
    <row r="277" spans="1:6" x14ac:dyDescent="0.25">
      <c r="A277" t="s">
        <v>2847</v>
      </c>
      <c r="B277" t="s">
        <v>2848</v>
      </c>
      <c r="C277">
        <v>11</v>
      </c>
      <c r="D277" t="s">
        <v>30</v>
      </c>
      <c r="E277">
        <v>87.32</v>
      </c>
      <c r="F277">
        <v>960.52</v>
      </c>
    </row>
    <row r="278" spans="1:6" x14ac:dyDescent="0.25">
      <c r="A278" t="s">
        <v>2849</v>
      </c>
      <c r="B278" t="s">
        <v>2850</v>
      </c>
      <c r="C278">
        <v>2</v>
      </c>
      <c r="D278" t="s">
        <v>30</v>
      </c>
      <c r="E278">
        <v>87.32</v>
      </c>
      <c r="F278">
        <v>174.64</v>
      </c>
    </row>
    <row r="279" spans="1:6" x14ac:dyDescent="0.25">
      <c r="A279" t="s">
        <v>2851</v>
      </c>
      <c r="B279" t="s">
        <v>2852</v>
      </c>
      <c r="C279">
        <v>5</v>
      </c>
      <c r="D279" t="s">
        <v>30</v>
      </c>
      <c r="E279">
        <v>87.32</v>
      </c>
      <c r="F279">
        <v>436.6</v>
      </c>
    </row>
    <row r="280" spans="1:6" x14ac:dyDescent="0.25">
      <c r="A280" t="s">
        <v>2853</v>
      </c>
      <c r="B280" t="s">
        <v>2854</v>
      </c>
      <c r="C280">
        <v>30</v>
      </c>
      <c r="D280" t="s">
        <v>30</v>
      </c>
      <c r="E280">
        <v>236</v>
      </c>
      <c r="F280">
        <v>7080</v>
      </c>
    </row>
    <row r="281" spans="1:6" x14ac:dyDescent="0.25">
      <c r="A281" t="s">
        <v>2855</v>
      </c>
      <c r="B281" t="s">
        <v>2856</v>
      </c>
      <c r="C281">
        <v>3</v>
      </c>
      <c r="D281" t="s">
        <v>30</v>
      </c>
      <c r="E281">
        <v>935.74</v>
      </c>
      <c r="F281">
        <v>2807.22</v>
      </c>
    </row>
    <row r="282" spans="1:6" x14ac:dyDescent="0.25">
      <c r="A282" t="s">
        <v>2857</v>
      </c>
      <c r="B282" t="s">
        <v>2858</v>
      </c>
      <c r="C282">
        <v>3</v>
      </c>
      <c r="D282" t="s">
        <v>30</v>
      </c>
      <c r="E282">
        <v>673.78</v>
      </c>
      <c r="F282">
        <v>2021.34</v>
      </c>
    </row>
    <row r="283" spans="1:6" x14ac:dyDescent="0.25">
      <c r="A283" t="s">
        <v>2859</v>
      </c>
      <c r="B283" t="s">
        <v>2860</v>
      </c>
      <c r="C283">
        <v>3</v>
      </c>
      <c r="D283" t="s">
        <v>30</v>
      </c>
      <c r="E283">
        <v>1</v>
      </c>
      <c r="F283">
        <v>3</v>
      </c>
    </row>
    <row r="284" spans="1:6" x14ac:dyDescent="0.25">
      <c r="A284" t="s">
        <v>2861</v>
      </c>
      <c r="B284" t="s">
        <v>2862</v>
      </c>
      <c r="C284">
        <v>14</v>
      </c>
      <c r="D284" t="s">
        <v>30</v>
      </c>
      <c r="E284">
        <v>1</v>
      </c>
      <c r="F284">
        <v>14</v>
      </c>
    </row>
    <row r="285" spans="1:6" x14ac:dyDescent="0.25">
      <c r="A285" t="s">
        <v>2863</v>
      </c>
      <c r="B285" t="s">
        <v>2864</v>
      </c>
      <c r="C285">
        <v>2</v>
      </c>
      <c r="D285" t="s">
        <v>30</v>
      </c>
      <c r="E285">
        <v>922.76</v>
      </c>
      <c r="F285">
        <v>1845.52</v>
      </c>
    </row>
    <row r="286" spans="1:6" x14ac:dyDescent="0.25">
      <c r="A286" t="s">
        <v>2865</v>
      </c>
      <c r="B286" t="s">
        <v>2866</v>
      </c>
      <c r="C286">
        <v>92</v>
      </c>
      <c r="D286" t="s">
        <v>30</v>
      </c>
      <c r="E286">
        <v>133.25</v>
      </c>
      <c r="F286">
        <v>12259</v>
      </c>
    </row>
    <row r="287" spans="1:6" x14ac:dyDescent="0.25">
      <c r="A287" t="s">
        <v>2867</v>
      </c>
      <c r="B287" t="s">
        <v>2868</v>
      </c>
      <c r="C287">
        <v>36</v>
      </c>
      <c r="D287" t="s">
        <v>30</v>
      </c>
      <c r="E287">
        <v>29.5</v>
      </c>
      <c r="F287">
        <v>1062</v>
      </c>
    </row>
    <row r="288" spans="1:6" x14ac:dyDescent="0.25">
      <c r="A288" t="s">
        <v>2869</v>
      </c>
      <c r="B288" t="s">
        <v>2870</v>
      </c>
      <c r="C288">
        <v>5</v>
      </c>
      <c r="D288" t="s">
        <v>30</v>
      </c>
      <c r="E288">
        <v>17.7</v>
      </c>
      <c r="F288">
        <v>88.5</v>
      </c>
    </row>
    <row r="289" spans="1:6" x14ac:dyDescent="0.25">
      <c r="A289" t="s">
        <v>2871</v>
      </c>
      <c r="B289" t="s">
        <v>2872</v>
      </c>
      <c r="C289">
        <v>1820</v>
      </c>
      <c r="D289" t="s">
        <v>30</v>
      </c>
      <c r="E289">
        <v>23</v>
      </c>
      <c r="F289">
        <v>41860</v>
      </c>
    </row>
    <row r="290" spans="1:6" x14ac:dyDescent="0.25">
      <c r="A290" t="s">
        <v>2873</v>
      </c>
      <c r="B290" t="s">
        <v>2874</v>
      </c>
      <c r="C290">
        <v>92</v>
      </c>
      <c r="D290" t="s">
        <v>30</v>
      </c>
      <c r="E290">
        <v>405</v>
      </c>
      <c r="F290">
        <v>37260</v>
      </c>
    </row>
    <row r="291" spans="1:6" x14ac:dyDescent="0.25">
      <c r="A291" t="s">
        <v>2875</v>
      </c>
      <c r="B291" t="s">
        <v>2876</v>
      </c>
      <c r="C291">
        <v>20</v>
      </c>
      <c r="D291" t="s">
        <v>30</v>
      </c>
      <c r="E291">
        <v>53.64</v>
      </c>
      <c r="F291">
        <v>1072.8</v>
      </c>
    </row>
    <row r="292" spans="1:6" x14ac:dyDescent="0.25">
      <c r="A292" t="s">
        <v>2877</v>
      </c>
      <c r="B292" t="s">
        <v>2878</v>
      </c>
      <c r="C292">
        <v>18</v>
      </c>
      <c r="D292" t="s">
        <v>30</v>
      </c>
      <c r="E292">
        <v>2018.12777777778</v>
      </c>
      <c r="F292">
        <v>36326.300000000003</v>
      </c>
    </row>
    <row r="293" spans="1:6" x14ac:dyDescent="0.25">
      <c r="A293" t="s">
        <v>2879</v>
      </c>
      <c r="B293" t="s">
        <v>2880</v>
      </c>
      <c r="C293">
        <v>11</v>
      </c>
      <c r="D293" t="s">
        <v>30</v>
      </c>
      <c r="E293">
        <v>1932.0909090909099</v>
      </c>
      <c r="F293">
        <v>21253</v>
      </c>
    </row>
    <row r="294" spans="1:6" x14ac:dyDescent="0.25">
      <c r="A294" t="s">
        <v>2881</v>
      </c>
      <c r="B294" t="s">
        <v>2882</v>
      </c>
      <c r="C294">
        <v>33</v>
      </c>
      <c r="D294" t="s">
        <v>30</v>
      </c>
      <c r="E294">
        <v>2478</v>
      </c>
      <c r="F294">
        <v>81774</v>
      </c>
    </row>
    <row r="295" spans="1:6" x14ac:dyDescent="0.25">
      <c r="A295" t="s">
        <v>2883</v>
      </c>
      <c r="B295" t="s">
        <v>2884</v>
      </c>
      <c r="C295">
        <v>4</v>
      </c>
      <c r="D295" t="s">
        <v>30</v>
      </c>
      <c r="E295">
        <v>487.07</v>
      </c>
      <c r="F295">
        <v>1948.28</v>
      </c>
    </row>
    <row r="296" spans="1:6" x14ac:dyDescent="0.25">
      <c r="A296" t="s">
        <v>2885</v>
      </c>
      <c r="B296" t="s">
        <v>2886</v>
      </c>
      <c r="C296">
        <v>7</v>
      </c>
      <c r="D296" t="s">
        <v>30</v>
      </c>
      <c r="E296">
        <v>1</v>
      </c>
      <c r="F296">
        <v>7</v>
      </c>
    </row>
    <row r="297" spans="1:6" x14ac:dyDescent="0.25">
      <c r="A297" t="s">
        <v>2887</v>
      </c>
      <c r="B297" t="s">
        <v>2888</v>
      </c>
      <c r="C297">
        <v>616</v>
      </c>
      <c r="D297" t="s">
        <v>30</v>
      </c>
      <c r="E297">
        <v>82.6</v>
      </c>
      <c r="F297">
        <v>50881.599999999999</v>
      </c>
    </row>
    <row r="298" spans="1:6" x14ac:dyDescent="0.25">
      <c r="A298" t="s">
        <v>2889</v>
      </c>
      <c r="B298" t="s">
        <v>2890</v>
      </c>
      <c r="C298">
        <v>43</v>
      </c>
      <c r="D298" t="s">
        <v>1202</v>
      </c>
      <c r="E298">
        <v>1</v>
      </c>
      <c r="F298">
        <v>43</v>
      </c>
    </row>
    <row r="299" spans="1:6" x14ac:dyDescent="0.25">
      <c r="A299" t="s">
        <v>2891</v>
      </c>
      <c r="B299" t="s">
        <v>2892</v>
      </c>
      <c r="C299">
        <v>18</v>
      </c>
      <c r="D299" t="s">
        <v>30</v>
      </c>
      <c r="E299">
        <v>1</v>
      </c>
      <c r="F299">
        <v>18</v>
      </c>
    </row>
    <row r="300" spans="1:6" x14ac:dyDescent="0.25">
      <c r="A300" t="s">
        <v>2893</v>
      </c>
      <c r="B300" t="s">
        <v>2894</v>
      </c>
      <c r="C300">
        <v>167</v>
      </c>
      <c r="D300" t="s">
        <v>30</v>
      </c>
      <c r="E300">
        <v>74.34</v>
      </c>
      <c r="F300">
        <v>12414.78</v>
      </c>
    </row>
    <row r="301" spans="1:6" x14ac:dyDescent="0.25">
      <c r="A301" t="s">
        <v>2897</v>
      </c>
      <c r="B301" t="s">
        <v>2898</v>
      </c>
      <c r="C301">
        <v>10</v>
      </c>
      <c r="D301" t="s">
        <v>30</v>
      </c>
      <c r="E301">
        <v>1</v>
      </c>
      <c r="F301">
        <v>10</v>
      </c>
    </row>
    <row r="302" spans="1:6" x14ac:dyDescent="0.25">
      <c r="A302" t="s">
        <v>2899</v>
      </c>
      <c r="B302" t="s">
        <v>2900</v>
      </c>
      <c r="C302">
        <v>12</v>
      </c>
      <c r="D302" t="s">
        <v>30</v>
      </c>
      <c r="E302">
        <v>295.16666666666703</v>
      </c>
      <c r="F302">
        <v>3542</v>
      </c>
    </row>
    <row r="303" spans="1:6" x14ac:dyDescent="0.25">
      <c r="A303" t="s">
        <v>2901</v>
      </c>
      <c r="B303" t="s">
        <v>2902</v>
      </c>
      <c r="C303">
        <v>40</v>
      </c>
      <c r="D303" t="s">
        <v>30</v>
      </c>
      <c r="E303">
        <v>295</v>
      </c>
      <c r="F303">
        <v>11800</v>
      </c>
    </row>
    <row r="304" spans="1:6" x14ac:dyDescent="0.25">
      <c r="A304" t="s">
        <v>2905</v>
      </c>
      <c r="B304" t="s">
        <v>2906</v>
      </c>
      <c r="C304">
        <v>4</v>
      </c>
      <c r="D304" t="s">
        <v>30</v>
      </c>
      <c r="E304">
        <v>1</v>
      </c>
      <c r="F304">
        <v>4</v>
      </c>
    </row>
    <row r="305" spans="1:6" x14ac:dyDescent="0.25">
      <c r="A305" t="s">
        <v>2907</v>
      </c>
      <c r="B305" t="s">
        <v>2908</v>
      </c>
      <c r="C305">
        <v>4</v>
      </c>
      <c r="D305" t="s">
        <v>30</v>
      </c>
      <c r="E305">
        <v>201.1</v>
      </c>
      <c r="F305">
        <v>804.4</v>
      </c>
    </row>
    <row r="306" spans="1:6" x14ac:dyDescent="0.25">
      <c r="A306" t="s">
        <v>2909</v>
      </c>
      <c r="B306" t="s">
        <v>2910</v>
      </c>
      <c r="C306">
        <v>4</v>
      </c>
      <c r="D306" t="s">
        <v>30</v>
      </c>
      <c r="E306">
        <v>79.807500000000005</v>
      </c>
      <c r="F306">
        <v>319.23</v>
      </c>
    </row>
    <row r="307" spans="1:6" x14ac:dyDescent="0.25">
      <c r="A307" t="s">
        <v>2911</v>
      </c>
      <c r="B307" t="s">
        <v>2912</v>
      </c>
      <c r="C307">
        <v>2</v>
      </c>
      <c r="D307" t="s">
        <v>30</v>
      </c>
      <c r="E307">
        <v>330.4</v>
      </c>
      <c r="F307">
        <v>660.8</v>
      </c>
    </row>
    <row r="308" spans="1:6" x14ac:dyDescent="0.25">
      <c r="A308" t="s">
        <v>2913</v>
      </c>
      <c r="B308" t="s">
        <v>2914</v>
      </c>
      <c r="C308">
        <v>2</v>
      </c>
      <c r="D308" t="s">
        <v>30</v>
      </c>
      <c r="E308">
        <v>189.3</v>
      </c>
      <c r="F308">
        <v>378.6</v>
      </c>
    </row>
    <row r="309" spans="1:6" x14ac:dyDescent="0.25">
      <c r="A309" t="s">
        <v>2915</v>
      </c>
      <c r="B309" t="s">
        <v>2916</v>
      </c>
      <c r="C309">
        <v>35</v>
      </c>
      <c r="D309" t="s">
        <v>30</v>
      </c>
      <c r="E309">
        <v>80.239999999999995</v>
      </c>
      <c r="F309">
        <v>2808.4</v>
      </c>
    </row>
    <row r="310" spans="1:6" x14ac:dyDescent="0.25">
      <c r="A310" t="s">
        <v>2917</v>
      </c>
      <c r="B310" t="s">
        <v>2918</v>
      </c>
      <c r="C310">
        <v>4</v>
      </c>
      <c r="D310" t="s">
        <v>30</v>
      </c>
      <c r="E310">
        <v>284.52999999999997</v>
      </c>
      <c r="F310">
        <v>1138.1199999999999</v>
      </c>
    </row>
    <row r="311" spans="1:6" x14ac:dyDescent="0.25">
      <c r="A311" t="s">
        <v>2919</v>
      </c>
      <c r="B311" t="s">
        <v>2920</v>
      </c>
      <c r="C311">
        <v>16</v>
      </c>
      <c r="D311" t="s">
        <v>30</v>
      </c>
      <c r="E311">
        <v>41.3</v>
      </c>
      <c r="F311">
        <v>660.8</v>
      </c>
    </row>
    <row r="312" spans="1:6" x14ac:dyDescent="0.25">
      <c r="A312" t="s">
        <v>2921</v>
      </c>
      <c r="B312" t="s">
        <v>2922</v>
      </c>
      <c r="C312">
        <v>7</v>
      </c>
      <c r="D312" t="s">
        <v>30</v>
      </c>
      <c r="E312">
        <v>47.2</v>
      </c>
      <c r="F312">
        <v>330.4</v>
      </c>
    </row>
    <row r="313" spans="1:6" x14ac:dyDescent="0.25">
      <c r="A313" t="s">
        <v>2923</v>
      </c>
      <c r="B313" t="s">
        <v>2924</v>
      </c>
      <c r="C313">
        <v>4</v>
      </c>
      <c r="D313" t="s">
        <v>30</v>
      </c>
      <c r="E313">
        <v>515.66</v>
      </c>
      <c r="F313">
        <v>2062.64</v>
      </c>
    </row>
    <row r="314" spans="1:6" x14ac:dyDescent="0.25">
      <c r="A314" t="s">
        <v>2925</v>
      </c>
      <c r="B314" t="s">
        <v>2926</v>
      </c>
      <c r="C314">
        <v>1380</v>
      </c>
      <c r="D314" t="s">
        <v>30</v>
      </c>
      <c r="E314">
        <v>117</v>
      </c>
      <c r="F314">
        <v>161460</v>
      </c>
    </row>
    <row r="315" spans="1:6" x14ac:dyDescent="0.25">
      <c r="A315" t="s">
        <v>2927</v>
      </c>
      <c r="B315" t="s">
        <v>2928</v>
      </c>
      <c r="C315">
        <v>3859</v>
      </c>
      <c r="D315" t="s">
        <v>30</v>
      </c>
      <c r="E315">
        <v>108.01</v>
      </c>
      <c r="F315">
        <v>416810.59</v>
      </c>
    </row>
    <row r="316" spans="1:6" x14ac:dyDescent="0.25">
      <c r="A316" t="s">
        <v>2929</v>
      </c>
      <c r="B316" t="s">
        <v>2930</v>
      </c>
      <c r="C316">
        <v>1</v>
      </c>
      <c r="D316" t="s">
        <v>30</v>
      </c>
      <c r="E316">
        <v>198</v>
      </c>
      <c r="F316">
        <v>198</v>
      </c>
    </row>
    <row r="317" spans="1:6" x14ac:dyDescent="0.25">
      <c r="A317" t="s">
        <v>2931</v>
      </c>
      <c r="B317" t="s">
        <v>2932</v>
      </c>
      <c r="C317">
        <v>2</v>
      </c>
      <c r="D317" t="s">
        <v>30</v>
      </c>
      <c r="E317">
        <v>198</v>
      </c>
      <c r="F317">
        <v>396</v>
      </c>
    </row>
    <row r="318" spans="1:6" x14ac:dyDescent="0.25">
      <c r="A318" t="s">
        <v>2933</v>
      </c>
      <c r="B318" t="s">
        <v>2934</v>
      </c>
      <c r="C318">
        <v>10</v>
      </c>
      <c r="D318" t="s">
        <v>30</v>
      </c>
      <c r="E318">
        <v>496.73</v>
      </c>
      <c r="F318">
        <v>4967.3</v>
      </c>
    </row>
    <row r="319" spans="1:6" x14ac:dyDescent="0.25">
      <c r="A319" t="s">
        <v>2935</v>
      </c>
      <c r="B319" t="s">
        <v>2936</v>
      </c>
      <c r="C319">
        <v>5</v>
      </c>
      <c r="D319" t="s">
        <v>30</v>
      </c>
      <c r="E319">
        <v>885.76</v>
      </c>
      <c r="F319">
        <v>4428.8</v>
      </c>
    </row>
    <row r="320" spans="1:6" x14ac:dyDescent="0.25">
      <c r="A320" t="s">
        <v>2937</v>
      </c>
      <c r="B320" t="s">
        <v>2938</v>
      </c>
      <c r="C320">
        <v>3</v>
      </c>
      <c r="D320" t="s">
        <v>30</v>
      </c>
      <c r="E320">
        <v>1598.9</v>
      </c>
      <c r="F320">
        <v>4796.7</v>
      </c>
    </row>
    <row r="321" spans="1:6" x14ac:dyDescent="0.25">
      <c r="A321" t="s">
        <v>2939</v>
      </c>
      <c r="B321" t="s">
        <v>2940</v>
      </c>
      <c r="C321">
        <v>5</v>
      </c>
      <c r="D321" t="s">
        <v>30</v>
      </c>
      <c r="E321">
        <v>205.32</v>
      </c>
      <c r="F321">
        <v>1026.5999999999999</v>
      </c>
    </row>
    <row r="322" spans="1:6" x14ac:dyDescent="0.25">
      <c r="A322" t="s">
        <v>2941</v>
      </c>
      <c r="B322" t="s">
        <v>2942</v>
      </c>
      <c r="C322">
        <v>2</v>
      </c>
      <c r="D322" t="s">
        <v>30</v>
      </c>
      <c r="E322">
        <v>206.5</v>
      </c>
      <c r="F322">
        <v>413</v>
      </c>
    </row>
    <row r="323" spans="1:6" x14ac:dyDescent="0.25">
      <c r="A323" t="s">
        <v>2943</v>
      </c>
      <c r="B323" t="s">
        <v>2944</v>
      </c>
      <c r="C323">
        <v>40</v>
      </c>
      <c r="D323" t="s">
        <v>30</v>
      </c>
      <c r="E323">
        <v>1</v>
      </c>
      <c r="F323">
        <v>40</v>
      </c>
    </row>
    <row r="324" spans="1:6" x14ac:dyDescent="0.25">
      <c r="A324" t="s">
        <v>2945</v>
      </c>
      <c r="B324" t="s">
        <v>2946</v>
      </c>
      <c r="C324">
        <v>16</v>
      </c>
      <c r="D324" t="s">
        <v>2826</v>
      </c>
      <c r="E324">
        <v>3422</v>
      </c>
      <c r="F324">
        <v>54752</v>
      </c>
    </row>
    <row r="325" spans="1:6" x14ac:dyDescent="0.25">
      <c r="A325" t="s">
        <v>2947</v>
      </c>
      <c r="B325" t="s">
        <v>2948</v>
      </c>
      <c r="C325">
        <v>4</v>
      </c>
      <c r="D325" t="s">
        <v>30</v>
      </c>
      <c r="E325">
        <v>1</v>
      </c>
      <c r="F325">
        <v>4</v>
      </c>
    </row>
    <row r="326" spans="1:6" x14ac:dyDescent="0.25">
      <c r="A326" t="s">
        <v>2949</v>
      </c>
      <c r="B326" t="s">
        <v>2950</v>
      </c>
      <c r="C326">
        <v>1</v>
      </c>
      <c r="D326" t="s">
        <v>30</v>
      </c>
      <c r="E326">
        <v>690.3</v>
      </c>
      <c r="F326">
        <v>690.3</v>
      </c>
    </row>
    <row r="327" spans="1:6" x14ac:dyDescent="0.25">
      <c r="A327" t="s">
        <v>2951</v>
      </c>
      <c r="B327" t="s">
        <v>2952</v>
      </c>
      <c r="C327">
        <v>6</v>
      </c>
      <c r="D327" t="s">
        <v>30</v>
      </c>
      <c r="E327">
        <v>153.4</v>
      </c>
      <c r="F327">
        <v>920.4</v>
      </c>
    </row>
    <row r="328" spans="1:6" x14ac:dyDescent="0.25">
      <c r="A328" t="s">
        <v>2953</v>
      </c>
      <c r="B328" t="s">
        <v>576</v>
      </c>
      <c r="C328">
        <v>46</v>
      </c>
      <c r="D328" t="s">
        <v>30</v>
      </c>
      <c r="E328">
        <v>589.96</v>
      </c>
      <c r="F328">
        <v>27138.16</v>
      </c>
    </row>
    <row r="329" spans="1:6" x14ac:dyDescent="0.25">
      <c r="A329" t="s">
        <v>2954</v>
      </c>
      <c r="B329" t="s">
        <v>2955</v>
      </c>
      <c r="C329">
        <v>2</v>
      </c>
      <c r="D329" t="s">
        <v>30</v>
      </c>
      <c r="E329">
        <v>151.34</v>
      </c>
      <c r="F329">
        <v>302.68</v>
      </c>
    </row>
    <row r="330" spans="1:6" x14ac:dyDescent="0.25">
      <c r="A330" t="s">
        <v>2956</v>
      </c>
      <c r="B330" t="s">
        <v>2957</v>
      </c>
      <c r="C330">
        <v>6</v>
      </c>
      <c r="D330" t="s">
        <v>30</v>
      </c>
      <c r="E330">
        <v>162.84</v>
      </c>
      <c r="F330">
        <v>977.04</v>
      </c>
    </row>
    <row r="331" spans="1:6" x14ac:dyDescent="0.25">
      <c r="A331" t="s">
        <v>2958</v>
      </c>
      <c r="B331" t="s">
        <v>2959</v>
      </c>
      <c r="C331">
        <v>1495</v>
      </c>
      <c r="D331" t="s">
        <v>30</v>
      </c>
      <c r="E331">
        <v>84.37</v>
      </c>
      <c r="F331">
        <v>126133.15</v>
      </c>
    </row>
    <row r="332" spans="1:6" x14ac:dyDescent="0.25">
      <c r="A332" t="s">
        <v>2960</v>
      </c>
      <c r="B332" t="s">
        <v>2961</v>
      </c>
      <c r="C332">
        <v>16</v>
      </c>
      <c r="D332" t="s">
        <v>30</v>
      </c>
      <c r="E332">
        <v>1003</v>
      </c>
      <c r="F332">
        <v>16048</v>
      </c>
    </row>
    <row r="333" spans="1:6" x14ac:dyDescent="0.25">
      <c r="A333" t="s">
        <v>2962</v>
      </c>
      <c r="B333" t="s">
        <v>2963</v>
      </c>
      <c r="C333">
        <v>4</v>
      </c>
      <c r="D333" t="s">
        <v>30</v>
      </c>
      <c r="E333">
        <v>837.8</v>
      </c>
      <c r="F333">
        <v>3351.2</v>
      </c>
    </row>
    <row r="334" spans="1:6" x14ac:dyDescent="0.25">
      <c r="A334" t="s">
        <v>2964</v>
      </c>
      <c r="B334" t="s">
        <v>2965</v>
      </c>
      <c r="C334">
        <v>9</v>
      </c>
      <c r="D334" t="s">
        <v>30</v>
      </c>
      <c r="E334">
        <v>837.8</v>
      </c>
      <c r="F334">
        <v>7540.2</v>
      </c>
    </row>
    <row r="335" spans="1:6" x14ac:dyDescent="0.25">
      <c r="A335" t="s">
        <v>2966</v>
      </c>
      <c r="B335" t="s">
        <v>2967</v>
      </c>
      <c r="C335">
        <v>46</v>
      </c>
      <c r="D335" t="s">
        <v>2968</v>
      </c>
      <c r="E335">
        <v>126.26</v>
      </c>
      <c r="F335">
        <v>5807.96</v>
      </c>
    </row>
    <row r="336" spans="1:6" x14ac:dyDescent="0.25">
      <c r="A336" t="s">
        <v>2969</v>
      </c>
      <c r="B336" t="s">
        <v>2970</v>
      </c>
      <c r="C336">
        <v>41</v>
      </c>
      <c r="D336" t="s">
        <v>2968</v>
      </c>
      <c r="E336">
        <v>126.26</v>
      </c>
      <c r="F336">
        <v>5176.66</v>
      </c>
    </row>
    <row r="337" spans="1:6" x14ac:dyDescent="0.25">
      <c r="A337" t="s">
        <v>2971</v>
      </c>
      <c r="B337" t="s">
        <v>2972</v>
      </c>
      <c r="C337">
        <v>39</v>
      </c>
      <c r="D337" t="s">
        <v>2968</v>
      </c>
      <c r="E337">
        <v>126.26</v>
      </c>
      <c r="F337">
        <v>4924.1400000000003</v>
      </c>
    </row>
    <row r="338" spans="1:6" x14ac:dyDescent="0.25">
      <c r="A338" t="s">
        <v>2973</v>
      </c>
      <c r="B338" t="s">
        <v>2974</v>
      </c>
      <c r="C338">
        <v>48</v>
      </c>
      <c r="D338" t="s">
        <v>2968</v>
      </c>
      <c r="E338">
        <v>126.26</v>
      </c>
      <c r="F338">
        <v>6060.48</v>
      </c>
    </row>
    <row r="339" spans="1:6" x14ac:dyDescent="0.25">
      <c r="A339" t="s">
        <v>2975</v>
      </c>
      <c r="B339" t="s">
        <v>2976</v>
      </c>
      <c r="C339">
        <v>37</v>
      </c>
      <c r="D339" t="s">
        <v>2968</v>
      </c>
      <c r="E339">
        <v>126.26</v>
      </c>
      <c r="F339">
        <v>4671.62</v>
      </c>
    </row>
    <row r="340" spans="1:6" x14ac:dyDescent="0.25">
      <c r="A340" t="s">
        <v>2977</v>
      </c>
      <c r="B340" t="s">
        <v>2978</v>
      </c>
      <c r="C340">
        <v>41</v>
      </c>
      <c r="D340" t="s">
        <v>2968</v>
      </c>
      <c r="E340">
        <v>126.26</v>
      </c>
      <c r="F340">
        <v>5176.66</v>
      </c>
    </row>
    <row r="341" spans="1:6" x14ac:dyDescent="0.25">
      <c r="A341" t="s">
        <v>2979</v>
      </c>
      <c r="B341" t="s">
        <v>2980</v>
      </c>
      <c r="C341">
        <v>37</v>
      </c>
      <c r="D341" t="s">
        <v>2968</v>
      </c>
      <c r="E341">
        <v>126.26</v>
      </c>
      <c r="F341">
        <v>4671.62</v>
      </c>
    </row>
    <row r="342" spans="1:6" x14ac:dyDescent="0.25">
      <c r="A342" t="s">
        <v>2981</v>
      </c>
      <c r="B342" t="s">
        <v>2982</v>
      </c>
      <c r="C342">
        <v>3</v>
      </c>
      <c r="D342" t="s">
        <v>2968</v>
      </c>
      <c r="E342">
        <v>1</v>
      </c>
      <c r="F342">
        <v>3</v>
      </c>
    </row>
    <row r="343" spans="1:6" x14ac:dyDescent="0.25">
      <c r="A343" t="s">
        <v>2983</v>
      </c>
      <c r="B343" t="s">
        <v>2984</v>
      </c>
      <c r="C343">
        <v>2</v>
      </c>
      <c r="D343" t="s">
        <v>30</v>
      </c>
      <c r="E343">
        <v>1593</v>
      </c>
      <c r="F343">
        <v>3186</v>
      </c>
    </row>
    <row r="344" spans="1:6" x14ac:dyDescent="0.25">
      <c r="A344" t="s">
        <v>2985</v>
      </c>
      <c r="B344" t="s">
        <v>2986</v>
      </c>
      <c r="C344">
        <v>1</v>
      </c>
      <c r="D344" t="s">
        <v>30</v>
      </c>
      <c r="E344">
        <v>1</v>
      </c>
      <c r="F344">
        <v>1</v>
      </c>
    </row>
    <row r="345" spans="1:6" x14ac:dyDescent="0.25">
      <c r="A345" t="s">
        <v>2987</v>
      </c>
      <c r="B345" t="s">
        <v>2988</v>
      </c>
      <c r="C345">
        <v>24</v>
      </c>
      <c r="D345" t="s">
        <v>30</v>
      </c>
      <c r="E345">
        <v>1</v>
      </c>
      <c r="F345">
        <v>24</v>
      </c>
    </row>
    <row r="346" spans="1:6" x14ac:dyDescent="0.25">
      <c r="A346" t="s">
        <v>2989</v>
      </c>
      <c r="B346" t="s">
        <v>2990</v>
      </c>
      <c r="C346">
        <v>9</v>
      </c>
      <c r="D346" t="s">
        <v>30</v>
      </c>
      <c r="E346">
        <v>1</v>
      </c>
      <c r="F346">
        <v>9</v>
      </c>
    </row>
    <row r="347" spans="1:6" x14ac:dyDescent="0.25">
      <c r="A347" t="s">
        <v>2991</v>
      </c>
      <c r="B347" t="s">
        <v>2992</v>
      </c>
      <c r="C347">
        <v>4</v>
      </c>
      <c r="D347" t="s">
        <v>30</v>
      </c>
      <c r="E347">
        <v>164.02</v>
      </c>
      <c r="F347">
        <v>656.08</v>
      </c>
    </row>
    <row r="348" spans="1:6" x14ac:dyDescent="0.25">
      <c r="A348" t="s">
        <v>2993</v>
      </c>
      <c r="B348" t="s">
        <v>2994</v>
      </c>
      <c r="C348">
        <v>9</v>
      </c>
      <c r="D348" t="s">
        <v>30</v>
      </c>
      <c r="E348">
        <v>3504.6</v>
      </c>
      <c r="F348">
        <v>31541.4</v>
      </c>
    </row>
    <row r="349" spans="1:6" x14ac:dyDescent="0.25">
      <c r="A349" t="s">
        <v>2995</v>
      </c>
      <c r="B349" t="s">
        <v>2996</v>
      </c>
      <c r="C349">
        <v>10</v>
      </c>
      <c r="D349" t="s">
        <v>30</v>
      </c>
      <c r="E349">
        <v>92.04</v>
      </c>
      <c r="F349">
        <v>920.4</v>
      </c>
    </row>
    <row r="350" spans="1:6" x14ac:dyDescent="0.25">
      <c r="A350" t="s">
        <v>4261</v>
      </c>
      <c r="B350" t="s">
        <v>4262</v>
      </c>
      <c r="C350">
        <v>40</v>
      </c>
      <c r="D350" t="s">
        <v>30</v>
      </c>
      <c r="E350">
        <v>175.23</v>
      </c>
      <c r="F350">
        <v>7009.2</v>
      </c>
    </row>
    <row r="351" spans="1:6" x14ac:dyDescent="0.25">
      <c r="A351" t="s">
        <v>2997</v>
      </c>
      <c r="B351" t="s">
        <v>2998</v>
      </c>
      <c r="C351">
        <v>79</v>
      </c>
      <c r="D351" t="s">
        <v>30</v>
      </c>
      <c r="E351">
        <v>130.97999999999999</v>
      </c>
      <c r="F351">
        <v>10347.42</v>
      </c>
    </row>
    <row r="352" spans="1:6" x14ac:dyDescent="0.25">
      <c r="A352" t="s">
        <v>2999</v>
      </c>
      <c r="B352" t="s">
        <v>3000</v>
      </c>
      <c r="C352">
        <v>50</v>
      </c>
      <c r="D352" t="s">
        <v>30</v>
      </c>
      <c r="E352">
        <v>29.5</v>
      </c>
      <c r="F352">
        <v>1475</v>
      </c>
    </row>
    <row r="353" spans="1:6" x14ac:dyDescent="0.25">
      <c r="A353" t="s">
        <v>3001</v>
      </c>
      <c r="B353" t="s">
        <v>3002</v>
      </c>
      <c r="C353">
        <v>26</v>
      </c>
      <c r="D353" t="s">
        <v>30</v>
      </c>
      <c r="E353">
        <v>1770</v>
      </c>
      <c r="F353">
        <v>46020</v>
      </c>
    </row>
    <row r="354" spans="1:6" x14ac:dyDescent="0.25">
      <c r="A354" t="s">
        <v>3003</v>
      </c>
      <c r="B354" t="s">
        <v>3004</v>
      </c>
      <c r="C354">
        <v>5</v>
      </c>
      <c r="D354" t="s">
        <v>30</v>
      </c>
      <c r="E354">
        <v>7788</v>
      </c>
      <c r="F354">
        <v>38940</v>
      </c>
    </row>
    <row r="355" spans="1:6" x14ac:dyDescent="0.25">
      <c r="A355" t="s">
        <v>3005</v>
      </c>
      <c r="B355" t="s">
        <v>3006</v>
      </c>
      <c r="C355">
        <v>3</v>
      </c>
      <c r="D355" t="s">
        <v>30</v>
      </c>
      <c r="E355">
        <v>1</v>
      </c>
      <c r="F355">
        <v>3</v>
      </c>
    </row>
    <row r="356" spans="1:6" x14ac:dyDescent="0.25">
      <c r="A356" t="s">
        <v>4263</v>
      </c>
      <c r="B356" t="s">
        <v>4264</v>
      </c>
      <c r="C356">
        <v>2</v>
      </c>
      <c r="D356" t="s">
        <v>30</v>
      </c>
      <c r="E356">
        <v>1770</v>
      </c>
      <c r="F356">
        <v>3540</v>
      </c>
    </row>
    <row r="357" spans="1:6" x14ac:dyDescent="0.25">
      <c r="A357" t="s">
        <v>3007</v>
      </c>
      <c r="B357" t="s">
        <v>3008</v>
      </c>
      <c r="C357">
        <v>9</v>
      </c>
      <c r="D357" t="s">
        <v>30</v>
      </c>
      <c r="E357">
        <v>1162.3</v>
      </c>
      <c r="F357">
        <v>10460.700000000001</v>
      </c>
    </row>
    <row r="358" spans="1:6" x14ac:dyDescent="0.25">
      <c r="A358" t="s">
        <v>3009</v>
      </c>
      <c r="B358" t="s">
        <v>3010</v>
      </c>
      <c r="C358">
        <v>841</v>
      </c>
      <c r="D358" t="s">
        <v>30</v>
      </c>
      <c r="E358">
        <v>11.196313912009501</v>
      </c>
      <c r="F358">
        <v>9416.1</v>
      </c>
    </row>
    <row r="359" spans="1:6" x14ac:dyDescent="0.25">
      <c r="A359" t="s">
        <v>3011</v>
      </c>
      <c r="B359" t="s">
        <v>4265</v>
      </c>
      <c r="C359">
        <v>420</v>
      </c>
      <c r="D359" t="s">
        <v>30</v>
      </c>
      <c r="E359">
        <v>91.028571428571396</v>
      </c>
      <c r="F359">
        <v>38232</v>
      </c>
    </row>
    <row r="360" spans="1:6" x14ac:dyDescent="0.25">
      <c r="A360" t="s">
        <v>4266</v>
      </c>
      <c r="B360" t="s">
        <v>4267</v>
      </c>
      <c r="C360">
        <v>120</v>
      </c>
      <c r="D360" t="s">
        <v>30</v>
      </c>
      <c r="E360">
        <v>81.42</v>
      </c>
      <c r="F360">
        <v>9770.4</v>
      </c>
    </row>
    <row r="361" spans="1:6" x14ac:dyDescent="0.25">
      <c r="A361" t="s">
        <v>3013</v>
      </c>
      <c r="B361" t="s">
        <v>3014</v>
      </c>
      <c r="C361">
        <v>179</v>
      </c>
      <c r="D361" t="s">
        <v>30</v>
      </c>
      <c r="E361">
        <v>2200</v>
      </c>
      <c r="F361">
        <v>393800</v>
      </c>
    </row>
    <row r="362" spans="1:6" x14ac:dyDescent="0.25">
      <c r="A362" t="s">
        <v>3015</v>
      </c>
      <c r="B362" t="s">
        <v>3016</v>
      </c>
      <c r="C362">
        <v>1</v>
      </c>
      <c r="D362" t="s">
        <v>30</v>
      </c>
      <c r="E362">
        <v>572.29999999999995</v>
      </c>
      <c r="F362">
        <v>572.29999999999995</v>
      </c>
    </row>
    <row r="363" spans="1:6" x14ac:dyDescent="0.25">
      <c r="A363" t="s">
        <v>3017</v>
      </c>
      <c r="B363" t="s">
        <v>3018</v>
      </c>
      <c r="C363">
        <v>37</v>
      </c>
      <c r="D363" t="s">
        <v>30</v>
      </c>
      <c r="E363">
        <v>141.6</v>
      </c>
      <c r="F363">
        <v>5239.2</v>
      </c>
    </row>
    <row r="364" spans="1:6" x14ac:dyDescent="0.25">
      <c r="A364" t="s">
        <v>3019</v>
      </c>
      <c r="B364" t="s">
        <v>3020</v>
      </c>
      <c r="C364">
        <v>32</v>
      </c>
      <c r="D364" t="s">
        <v>30</v>
      </c>
      <c r="E364">
        <v>141.6</v>
      </c>
      <c r="F364">
        <v>4531.2</v>
      </c>
    </row>
    <row r="365" spans="1:6" x14ac:dyDescent="0.25">
      <c r="A365" t="s">
        <v>3021</v>
      </c>
      <c r="B365" t="s">
        <v>3022</v>
      </c>
      <c r="C365">
        <v>37</v>
      </c>
      <c r="D365" t="s">
        <v>30</v>
      </c>
      <c r="E365">
        <v>141.6</v>
      </c>
      <c r="F365">
        <v>5239.2</v>
      </c>
    </row>
    <row r="366" spans="1:6" x14ac:dyDescent="0.25">
      <c r="A366" t="s">
        <v>3023</v>
      </c>
      <c r="B366" t="s">
        <v>3024</v>
      </c>
      <c r="C366">
        <v>37</v>
      </c>
      <c r="D366" t="s">
        <v>30</v>
      </c>
      <c r="E366">
        <v>41.3</v>
      </c>
      <c r="F366">
        <v>1528.1</v>
      </c>
    </row>
    <row r="367" spans="1:6" x14ac:dyDescent="0.25">
      <c r="A367" t="s">
        <v>3025</v>
      </c>
      <c r="B367" t="s">
        <v>3026</v>
      </c>
      <c r="C367">
        <v>32</v>
      </c>
      <c r="D367" t="s">
        <v>30</v>
      </c>
      <c r="E367">
        <v>41.3</v>
      </c>
      <c r="F367">
        <v>1321.6</v>
      </c>
    </row>
    <row r="368" spans="1:6" x14ac:dyDescent="0.25">
      <c r="A368" t="s">
        <v>3027</v>
      </c>
      <c r="B368" t="s">
        <v>3028</v>
      </c>
      <c r="C368">
        <v>37</v>
      </c>
      <c r="D368" t="s">
        <v>30</v>
      </c>
      <c r="E368">
        <v>41.3</v>
      </c>
      <c r="F368">
        <v>1528.1</v>
      </c>
    </row>
    <row r="369" spans="1:6" x14ac:dyDescent="0.25">
      <c r="A369" t="s">
        <v>3029</v>
      </c>
      <c r="B369" t="s">
        <v>3030</v>
      </c>
      <c r="C369">
        <v>27</v>
      </c>
      <c r="D369" t="s">
        <v>30</v>
      </c>
      <c r="E369">
        <v>141.6</v>
      </c>
      <c r="F369">
        <v>3823.2</v>
      </c>
    </row>
    <row r="370" spans="1:6" x14ac:dyDescent="0.25">
      <c r="A370" t="s">
        <v>3031</v>
      </c>
      <c r="B370" t="s">
        <v>3032</v>
      </c>
      <c r="C370">
        <v>37</v>
      </c>
      <c r="D370" t="s">
        <v>30</v>
      </c>
      <c r="E370">
        <v>182.9</v>
      </c>
      <c r="F370">
        <v>6767.3</v>
      </c>
    </row>
    <row r="371" spans="1:6" x14ac:dyDescent="0.25">
      <c r="A371" t="s">
        <v>3033</v>
      </c>
      <c r="B371" t="s">
        <v>3034</v>
      </c>
      <c r="C371">
        <v>37</v>
      </c>
      <c r="D371" t="s">
        <v>30</v>
      </c>
      <c r="E371">
        <v>141.6</v>
      </c>
      <c r="F371">
        <v>5239.2</v>
      </c>
    </row>
    <row r="372" spans="1:6" x14ac:dyDescent="0.25">
      <c r="A372" t="s">
        <v>3035</v>
      </c>
      <c r="B372" t="s">
        <v>3036</v>
      </c>
      <c r="C372">
        <v>50</v>
      </c>
      <c r="D372" t="s">
        <v>30</v>
      </c>
      <c r="E372">
        <v>141.6</v>
      </c>
      <c r="F372">
        <v>7080</v>
      </c>
    </row>
    <row r="373" spans="1:6" x14ac:dyDescent="0.25">
      <c r="A373" t="s">
        <v>3037</v>
      </c>
      <c r="B373" t="s">
        <v>3038</v>
      </c>
      <c r="C373">
        <v>2</v>
      </c>
      <c r="D373" t="s">
        <v>30</v>
      </c>
      <c r="E373">
        <v>12980.26</v>
      </c>
      <c r="F373">
        <v>25960.52</v>
      </c>
    </row>
    <row r="374" spans="1:6" x14ac:dyDescent="0.25">
      <c r="A374" t="s">
        <v>3039</v>
      </c>
      <c r="B374" t="s">
        <v>3040</v>
      </c>
      <c r="C374">
        <v>40</v>
      </c>
      <c r="D374" t="s">
        <v>30</v>
      </c>
      <c r="E374">
        <v>295</v>
      </c>
      <c r="F374">
        <v>11800</v>
      </c>
    </row>
    <row r="375" spans="1:6" x14ac:dyDescent="0.25">
      <c r="A375" t="s">
        <v>3041</v>
      </c>
      <c r="B375" t="s">
        <v>3042</v>
      </c>
      <c r="C375">
        <v>200</v>
      </c>
      <c r="D375" t="s">
        <v>30</v>
      </c>
      <c r="E375">
        <v>1</v>
      </c>
      <c r="F375">
        <v>200</v>
      </c>
    </row>
    <row r="376" spans="1:6" x14ac:dyDescent="0.25">
      <c r="A376" t="s">
        <v>3043</v>
      </c>
      <c r="B376" t="s">
        <v>3044</v>
      </c>
      <c r="C376">
        <v>2</v>
      </c>
      <c r="D376" t="s">
        <v>30</v>
      </c>
      <c r="E376">
        <v>2773</v>
      </c>
      <c r="F376">
        <v>5546</v>
      </c>
    </row>
    <row r="377" spans="1:6" x14ac:dyDescent="0.25">
      <c r="A377" t="s">
        <v>3045</v>
      </c>
      <c r="B377" t="s">
        <v>3046</v>
      </c>
      <c r="C377">
        <v>9</v>
      </c>
      <c r="D377" t="s">
        <v>30</v>
      </c>
      <c r="E377">
        <v>2330.5</v>
      </c>
      <c r="F377">
        <v>20974.5</v>
      </c>
    </row>
    <row r="378" spans="1:6" x14ac:dyDescent="0.25">
      <c r="A378" t="s">
        <v>3047</v>
      </c>
      <c r="B378" t="s">
        <v>3048</v>
      </c>
      <c r="C378">
        <v>2</v>
      </c>
      <c r="D378" t="s">
        <v>30</v>
      </c>
      <c r="E378">
        <v>3417.87</v>
      </c>
      <c r="F378">
        <v>6835.74</v>
      </c>
    </row>
    <row r="379" spans="1:6" x14ac:dyDescent="0.25">
      <c r="A379" t="s">
        <v>3049</v>
      </c>
      <c r="B379" t="s">
        <v>3050</v>
      </c>
      <c r="C379">
        <v>9</v>
      </c>
      <c r="D379" t="s">
        <v>30</v>
      </c>
      <c r="E379">
        <v>405</v>
      </c>
      <c r="F379">
        <v>3645</v>
      </c>
    </row>
    <row r="380" spans="1:6" x14ac:dyDescent="0.25">
      <c r="A380" t="s">
        <v>3053</v>
      </c>
      <c r="B380" t="s">
        <v>3054</v>
      </c>
      <c r="C380">
        <v>4</v>
      </c>
      <c r="D380" t="s">
        <v>200</v>
      </c>
      <c r="E380">
        <v>1</v>
      </c>
      <c r="F380">
        <v>4</v>
      </c>
    </row>
    <row r="381" spans="1:6" x14ac:dyDescent="0.25">
      <c r="A381" t="s">
        <v>3055</v>
      </c>
      <c r="B381" t="s">
        <v>3056</v>
      </c>
      <c r="C381">
        <v>2371</v>
      </c>
      <c r="D381" t="s">
        <v>30</v>
      </c>
      <c r="E381">
        <v>324.5</v>
      </c>
      <c r="F381">
        <v>769389.5</v>
      </c>
    </row>
    <row r="382" spans="1:6" x14ac:dyDescent="0.25">
      <c r="A382" t="s">
        <v>3057</v>
      </c>
      <c r="B382" t="s">
        <v>3058</v>
      </c>
      <c r="C382">
        <v>261</v>
      </c>
      <c r="D382" t="s">
        <v>30</v>
      </c>
      <c r="E382">
        <v>882.07034482758604</v>
      </c>
      <c r="F382">
        <v>230220.36</v>
      </c>
    </row>
    <row r="383" spans="1:6" x14ac:dyDescent="0.25">
      <c r="A383" t="s">
        <v>3059</v>
      </c>
      <c r="B383" t="s">
        <v>3060</v>
      </c>
      <c r="C383">
        <v>328</v>
      </c>
      <c r="D383" t="s">
        <v>30</v>
      </c>
      <c r="E383">
        <v>65.313841463414605</v>
      </c>
      <c r="F383">
        <v>21422.94</v>
      </c>
    </row>
    <row r="384" spans="1:6" x14ac:dyDescent="0.25">
      <c r="A384" t="s">
        <v>3061</v>
      </c>
      <c r="B384" t="s">
        <v>3062</v>
      </c>
      <c r="C384">
        <v>70</v>
      </c>
      <c r="D384" t="s">
        <v>30</v>
      </c>
      <c r="E384">
        <v>223.02</v>
      </c>
      <c r="F384">
        <v>15611.4</v>
      </c>
    </row>
    <row r="385" spans="1:6" x14ac:dyDescent="0.25">
      <c r="A385" t="s">
        <v>3063</v>
      </c>
      <c r="B385" t="s">
        <v>3064</v>
      </c>
      <c r="C385">
        <v>81</v>
      </c>
      <c r="D385" t="s">
        <v>30</v>
      </c>
      <c r="E385">
        <v>148.68</v>
      </c>
      <c r="F385">
        <v>12043.08</v>
      </c>
    </row>
    <row r="386" spans="1:6" x14ac:dyDescent="0.25">
      <c r="A386" t="s">
        <v>3065</v>
      </c>
      <c r="B386" t="s">
        <v>3066</v>
      </c>
      <c r="C386">
        <v>2</v>
      </c>
      <c r="D386" t="s">
        <v>30</v>
      </c>
      <c r="E386">
        <v>1</v>
      </c>
      <c r="F386">
        <v>2</v>
      </c>
    </row>
    <row r="387" spans="1:6" x14ac:dyDescent="0.25">
      <c r="A387" t="s">
        <v>3067</v>
      </c>
      <c r="B387" t="s">
        <v>3068</v>
      </c>
      <c r="C387">
        <v>6</v>
      </c>
      <c r="D387" t="s">
        <v>30</v>
      </c>
      <c r="E387">
        <v>173.4</v>
      </c>
      <c r="F387">
        <v>1040.4000000000001</v>
      </c>
    </row>
    <row r="388" spans="1:6" x14ac:dyDescent="0.25">
      <c r="A388" t="s">
        <v>3069</v>
      </c>
      <c r="B388" t="s">
        <v>3070</v>
      </c>
      <c r="C388">
        <v>50</v>
      </c>
      <c r="D388" t="s">
        <v>30</v>
      </c>
      <c r="E388">
        <v>236</v>
      </c>
      <c r="F388">
        <v>11800</v>
      </c>
    </row>
    <row r="389" spans="1:6" x14ac:dyDescent="0.25">
      <c r="A389" t="s">
        <v>3071</v>
      </c>
      <c r="B389" t="s">
        <v>3072</v>
      </c>
      <c r="C389">
        <v>50</v>
      </c>
      <c r="D389" t="s">
        <v>30</v>
      </c>
      <c r="E389">
        <v>767</v>
      </c>
      <c r="F389">
        <v>38350</v>
      </c>
    </row>
    <row r="390" spans="1:6" x14ac:dyDescent="0.25">
      <c r="A390" t="s">
        <v>3073</v>
      </c>
      <c r="B390" t="s">
        <v>3074</v>
      </c>
      <c r="C390">
        <v>50</v>
      </c>
      <c r="D390" t="s">
        <v>30</v>
      </c>
      <c r="E390">
        <v>236</v>
      </c>
      <c r="F390">
        <v>11800</v>
      </c>
    </row>
    <row r="391" spans="1:6" x14ac:dyDescent="0.25">
      <c r="A391" t="s">
        <v>3075</v>
      </c>
      <c r="B391" t="s">
        <v>3076</v>
      </c>
      <c r="C391">
        <v>10</v>
      </c>
      <c r="D391" t="s">
        <v>30</v>
      </c>
      <c r="E391">
        <v>944</v>
      </c>
      <c r="F391">
        <v>9440</v>
      </c>
    </row>
    <row r="392" spans="1:6" x14ac:dyDescent="0.25">
      <c r="A392" t="s">
        <v>3077</v>
      </c>
      <c r="B392" t="s">
        <v>3078</v>
      </c>
      <c r="C392">
        <v>27</v>
      </c>
      <c r="D392" t="s">
        <v>30</v>
      </c>
      <c r="E392">
        <v>237.18</v>
      </c>
      <c r="F392">
        <v>6403.86</v>
      </c>
    </row>
    <row r="393" spans="1:6" x14ac:dyDescent="0.25">
      <c r="A393" t="s">
        <v>3079</v>
      </c>
      <c r="B393" t="s">
        <v>3080</v>
      </c>
      <c r="C393">
        <v>1653</v>
      </c>
      <c r="D393" t="s">
        <v>30</v>
      </c>
      <c r="E393">
        <v>240.17795523290999</v>
      </c>
      <c r="F393">
        <v>397014.16</v>
      </c>
    </row>
    <row r="394" spans="1:6" x14ac:dyDescent="0.25">
      <c r="A394" t="s">
        <v>4268</v>
      </c>
      <c r="B394" t="s">
        <v>4269</v>
      </c>
      <c r="C394">
        <v>3</v>
      </c>
      <c r="D394" t="s">
        <v>30</v>
      </c>
      <c r="E394">
        <v>2700.43</v>
      </c>
      <c r="F394">
        <v>8101.29</v>
      </c>
    </row>
    <row r="395" spans="1:6" x14ac:dyDescent="0.25">
      <c r="A395" t="s">
        <v>3081</v>
      </c>
      <c r="B395" t="s">
        <v>3082</v>
      </c>
      <c r="C395">
        <v>1</v>
      </c>
      <c r="D395" t="s">
        <v>30</v>
      </c>
      <c r="E395">
        <v>337.48</v>
      </c>
      <c r="F395">
        <v>337.48</v>
      </c>
    </row>
    <row r="396" spans="1:6" x14ac:dyDescent="0.25">
      <c r="A396" t="s">
        <v>4270</v>
      </c>
      <c r="B396" t="s">
        <v>4271</v>
      </c>
      <c r="C396">
        <v>200</v>
      </c>
      <c r="D396" t="s">
        <v>30</v>
      </c>
      <c r="E396">
        <v>27.02</v>
      </c>
      <c r="F396">
        <v>5404</v>
      </c>
    </row>
    <row r="397" spans="1:6" x14ac:dyDescent="0.25">
      <c r="A397" t="s">
        <v>3083</v>
      </c>
      <c r="B397" t="s">
        <v>3084</v>
      </c>
      <c r="C397">
        <v>72</v>
      </c>
      <c r="D397" t="s">
        <v>30</v>
      </c>
      <c r="E397">
        <v>20.059999999999999</v>
      </c>
      <c r="F397">
        <v>1444.32</v>
      </c>
    </row>
    <row r="398" spans="1:6" x14ac:dyDescent="0.25">
      <c r="A398" t="s">
        <v>3085</v>
      </c>
      <c r="B398" t="s">
        <v>3086</v>
      </c>
      <c r="C398">
        <v>72</v>
      </c>
      <c r="D398" t="s">
        <v>30</v>
      </c>
      <c r="E398">
        <v>20.059999999999999</v>
      </c>
      <c r="F398">
        <v>1444.32</v>
      </c>
    </row>
    <row r="399" spans="1:6" x14ac:dyDescent="0.25">
      <c r="A399" t="s">
        <v>3087</v>
      </c>
      <c r="B399" t="s">
        <v>3088</v>
      </c>
      <c r="C399">
        <v>72</v>
      </c>
      <c r="D399" t="s">
        <v>30</v>
      </c>
      <c r="E399">
        <v>20.059999999999999</v>
      </c>
      <c r="F399">
        <v>1444.32</v>
      </c>
    </row>
    <row r="400" spans="1:6" x14ac:dyDescent="0.25">
      <c r="A400" t="s">
        <v>3089</v>
      </c>
      <c r="B400" t="s">
        <v>3090</v>
      </c>
      <c r="C400">
        <v>72</v>
      </c>
      <c r="D400" t="s">
        <v>30</v>
      </c>
      <c r="E400">
        <v>20.059999999999999</v>
      </c>
      <c r="F400">
        <v>1444.32</v>
      </c>
    </row>
    <row r="401" spans="1:6" x14ac:dyDescent="0.25">
      <c r="A401" t="s">
        <v>3091</v>
      </c>
      <c r="B401" t="s">
        <v>3092</v>
      </c>
      <c r="C401">
        <v>72</v>
      </c>
      <c r="D401" t="s">
        <v>30</v>
      </c>
      <c r="E401">
        <v>20.059999999999999</v>
      </c>
      <c r="F401">
        <v>1444.32</v>
      </c>
    </row>
    <row r="402" spans="1:6" x14ac:dyDescent="0.25">
      <c r="A402" t="s">
        <v>3093</v>
      </c>
      <c r="B402" t="s">
        <v>3094</v>
      </c>
      <c r="C402">
        <v>72</v>
      </c>
      <c r="D402" t="s">
        <v>30</v>
      </c>
      <c r="E402">
        <v>20.059999999999999</v>
      </c>
      <c r="F402">
        <v>1444.32</v>
      </c>
    </row>
    <row r="403" spans="1:6" x14ac:dyDescent="0.25">
      <c r="A403" t="s">
        <v>3095</v>
      </c>
      <c r="B403" t="s">
        <v>3096</v>
      </c>
      <c r="C403">
        <v>72</v>
      </c>
      <c r="D403" t="s">
        <v>30</v>
      </c>
      <c r="E403">
        <v>20.059999999999999</v>
      </c>
      <c r="F403">
        <v>1444.32</v>
      </c>
    </row>
    <row r="404" spans="1:6" x14ac:dyDescent="0.25">
      <c r="A404" t="s">
        <v>3097</v>
      </c>
      <c r="B404" t="s">
        <v>3098</v>
      </c>
      <c r="C404">
        <v>72</v>
      </c>
      <c r="D404" t="s">
        <v>30</v>
      </c>
      <c r="E404">
        <v>20.059999999999999</v>
      </c>
      <c r="F404">
        <v>1444.32</v>
      </c>
    </row>
    <row r="405" spans="1:6" x14ac:dyDescent="0.25">
      <c r="A405" t="s">
        <v>3099</v>
      </c>
      <c r="B405" t="s">
        <v>3100</v>
      </c>
      <c r="C405">
        <v>72</v>
      </c>
      <c r="D405" t="s">
        <v>30</v>
      </c>
      <c r="E405">
        <v>20.059999999999999</v>
      </c>
      <c r="F405">
        <v>1444.32</v>
      </c>
    </row>
    <row r="406" spans="1:6" x14ac:dyDescent="0.25">
      <c r="A406" t="s">
        <v>3101</v>
      </c>
      <c r="B406" t="s">
        <v>3102</v>
      </c>
      <c r="C406">
        <v>3</v>
      </c>
      <c r="D406" t="s">
        <v>30</v>
      </c>
      <c r="E406">
        <v>7248.74</v>
      </c>
      <c r="F406">
        <v>21746.22</v>
      </c>
    </row>
    <row r="407" spans="1:6" x14ac:dyDescent="0.25">
      <c r="A407" t="s">
        <v>3103</v>
      </c>
      <c r="B407" t="s">
        <v>3104</v>
      </c>
      <c r="C407">
        <v>5</v>
      </c>
      <c r="D407" t="s">
        <v>30</v>
      </c>
      <c r="E407">
        <v>3333.5</v>
      </c>
      <c r="F407">
        <v>16667.5</v>
      </c>
    </row>
    <row r="408" spans="1:6" x14ac:dyDescent="0.25">
      <c r="A408" t="s">
        <v>3105</v>
      </c>
      <c r="B408" t="s">
        <v>3106</v>
      </c>
      <c r="C408">
        <v>5</v>
      </c>
      <c r="D408" t="s">
        <v>30</v>
      </c>
      <c r="E408">
        <v>3333.5</v>
      </c>
      <c r="F408">
        <v>16667.5</v>
      </c>
    </row>
    <row r="409" spans="1:6" x14ac:dyDescent="0.25">
      <c r="A409" t="s">
        <v>3107</v>
      </c>
      <c r="B409" t="s">
        <v>3108</v>
      </c>
      <c r="C409">
        <v>300</v>
      </c>
      <c r="D409" t="s">
        <v>30</v>
      </c>
      <c r="E409">
        <v>147.5</v>
      </c>
      <c r="F409">
        <v>44250</v>
      </c>
    </row>
    <row r="410" spans="1:6" x14ac:dyDescent="0.25">
      <c r="A410" t="s">
        <v>3109</v>
      </c>
      <c r="B410" t="s">
        <v>3110</v>
      </c>
      <c r="C410">
        <v>1</v>
      </c>
      <c r="D410" t="s">
        <v>30</v>
      </c>
      <c r="E410">
        <v>14868</v>
      </c>
      <c r="F410">
        <v>14868</v>
      </c>
    </row>
    <row r="411" spans="1:6" x14ac:dyDescent="0.25">
      <c r="A411" t="s">
        <v>3111</v>
      </c>
      <c r="B411" t="s">
        <v>3112</v>
      </c>
      <c r="C411">
        <v>53</v>
      </c>
      <c r="D411" t="s">
        <v>30</v>
      </c>
      <c r="E411">
        <v>80.037735849056602</v>
      </c>
      <c r="F411">
        <v>4242</v>
      </c>
    </row>
    <row r="412" spans="1:6" x14ac:dyDescent="0.25">
      <c r="A412" t="s">
        <v>3113</v>
      </c>
      <c r="B412" t="s">
        <v>3114</v>
      </c>
      <c r="C412">
        <v>11</v>
      </c>
      <c r="D412" t="s">
        <v>30</v>
      </c>
      <c r="E412">
        <v>460.2</v>
      </c>
      <c r="F412">
        <v>5062.2</v>
      </c>
    </row>
    <row r="413" spans="1:6" x14ac:dyDescent="0.25">
      <c r="A413" t="s">
        <v>3115</v>
      </c>
      <c r="B413" t="s">
        <v>3116</v>
      </c>
      <c r="C413">
        <v>39</v>
      </c>
      <c r="D413" t="s">
        <v>30</v>
      </c>
      <c r="E413">
        <v>1</v>
      </c>
      <c r="F413">
        <v>39</v>
      </c>
    </row>
    <row r="414" spans="1:6" x14ac:dyDescent="0.25">
      <c r="A414" t="s">
        <v>3117</v>
      </c>
      <c r="B414" t="s">
        <v>3118</v>
      </c>
      <c r="C414">
        <v>34</v>
      </c>
      <c r="D414" t="s">
        <v>30</v>
      </c>
      <c r="E414">
        <v>60.720588235294102</v>
      </c>
      <c r="F414">
        <v>2064.5</v>
      </c>
    </row>
    <row r="415" spans="1:6" x14ac:dyDescent="0.25">
      <c r="A415" t="s">
        <v>3119</v>
      </c>
      <c r="B415" t="s">
        <v>3120</v>
      </c>
      <c r="C415">
        <v>3900</v>
      </c>
      <c r="D415" t="s">
        <v>30</v>
      </c>
      <c r="E415">
        <v>65.27</v>
      </c>
      <c r="F415">
        <v>254553</v>
      </c>
    </row>
    <row r="416" spans="1:6" x14ac:dyDescent="0.25">
      <c r="A416" t="s">
        <v>3121</v>
      </c>
      <c r="B416" t="s">
        <v>3122</v>
      </c>
      <c r="C416">
        <v>2073</v>
      </c>
      <c r="D416" t="s">
        <v>30</v>
      </c>
      <c r="E416">
        <v>7.75664254703329</v>
      </c>
      <c r="F416">
        <v>16079.52</v>
      </c>
    </row>
    <row r="417" spans="1:6" x14ac:dyDescent="0.25">
      <c r="A417" t="s">
        <v>3123</v>
      </c>
      <c r="B417" t="s">
        <v>3124</v>
      </c>
      <c r="C417">
        <v>30</v>
      </c>
      <c r="D417" t="s">
        <v>30</v>
      </c>
      <c r="E417">
        <v>499.24</v>
      </c>
      <c r="F417">
        <v>14977.2</v>
      </c>
    </row>
    <row r="418" spans="1:6" x14ac:dyDescent="0.25">
      <c r="A418" t="s">
        <v>3125</v>
      </c>
      <c r="B418" t="s">
        <v>3126</v>
      </c>
      <c r="C418">
        <v>5</v>
      </c>
      <c r="D418" t="s">
        <v>30</v>
      </c>
      <c r="E418">
        <v>1</v>
      </c>
      <c r="F418">
        <v>5</v>
      </c>
    </row>
    <row r="419" spans="1:6" x14ac:dyDescent="0.25">
      <c r="A419" t="s">
        <v>3127</v>
      </c>
      <c r="B419" t="s">
        <v>3128</v>
      </c>
      <c r="C419">
        <v>6</v>
      </c>
      <c r="D419" t="s">
        <v>30</v>
      </c>
      <c r="E419">
        <v>5310</v>
      </c>
      <c r="F419">
        <v>31860</v>
      </c>
    </row>
    <row r="420" spans="1:6" x14ac:dyDescent="0.25">
      <c r="A420" t="s">
        <v>3129</v>
      </c>
      <c r="B420" t="s">
        <v>3130</v>
      </c>
      <c r="C420">
        <v>12</v>
      </c>
      <c r="D420" t="s">
        <v>30</v>
      </c>
      <c r="E420">
        <v>525.1</v>
      </c>
      <c r="F420">
        <v>6301.2</v>
      </c>
    </row>
    <row r="421" spans="1:6" x14ac:dyDescent="0.25">
      <c r="A421" t="s">
        <v>3131</v>
      </c>
      <c r="B421" t="s">
        <v>3132</v>
      </c>
      <c r="C421">
        <v>29</v>
      </c>
      <c r="D421" t="s">
        <v>3133</v>
      </c>
      <c r="E421">
        <v>1829</v>
      </c>
      <c r="F421">
        <v>53041</v>
      </c>
    </row>
    <row r="422" spans="1:6" x14ac:dyDescent="0.25">
      <c r="A422" t="s">
        <v>3134</v>
      </c>
      <c r="B422" t="s">
        <v>3135</v>
      </c>
      <c r="C422">
        <v>25</v>
      </c>
      <c r="D422" t="s">
        <v>3136</v>
      </c>
      <c r="E422">
        <v>885</v>
      </c>
      <c r="F422">
        <v>22125</v>
      </c>
    </row>
    <row r="423" spans="1:6" x14ac:dyDescent="0.25">
      <c r="A423" t="s">
        <v>3137</v>
      </c>
      <c r="B423" t="s">
        <v>3138</v>
      </c>
      <c r="C423">
        <v>1</v>
      </c>
      <c r="D423" t="s">
        <v>30</v>
      </c>
      <c r="E423">
        <v>8742.5</v>
      </c>
      <c r="F423">
        <v>8742.5</v>
      </c>
    </row>
    <row r="424" spans="1:6" x14ac:dyDescent="0.25">
      <c r="A424" t="s">
        <v>3139</v>
      </c>
      <c r="B424" t="s">
        <v>3140</v>
      </c>
      <c r="C424">
        <v>1</v>
      </c>
      <c r="D424" t="s">
        <v>30</v>
      </c>
      <c r="E424">
        <v>820</v>
      </c>
      <c r="F424">
        <v>820</v>
      </c>
    </row>
    <row r="425" spans="1:6" x14ac:dyDescent="0.25">
      <c r="A425" t="s">
        <v>3141</v>
      </c>
      <c r="B425" t="s">
        <v>3142</v>
      </c>
      <c r="C425">
        <v>10</v>
      </c>
      <c r="D425" t="s">
        <v>30</v>
      </c>
      <c r="E425">
        <v>1</v>
      </c>
      <c r="F425">
        <v>10</v>
      </c>
    </row>
    <row r="426" spans="1:6" x14ac:dyDescent="0.25">
      <c r="A426" t="s">
        <v>3143</v>
      </c>
      <c r="B426" t="s">
        <v>3144</v>
      </c>
      <c r="C426">
        <v>5</v>
      </c>
      <c r="D426" t="s">
        <v>30</v>
      </c>
      <c r="E426">
        <v>649.53</v>
      </c>
      <c r="F426">
        <v>3247.65</v>
      </c>
    </row>
    <row r="427" spans="1:6" x14ac:dyDescent="0.25">
      <c r="A427" t="s">
        <v>3145</v>
      </c>
      <c r="B427" t="s">
        <v>3146</v>
      </c>
      <c r="C427">
        <v>99</v>
      </c>
      <c r="D427" t="s">
        <v>30</v>
      </c>
      <c r="E427">
        <v>1298</v>
      </c>
      <c r="F427">
        <v>128502</v>
      </c>
    </row>
    <row r="428" spans="1:6" x14ac:dyDescent="0.25">
      <c r="A428" t="s">
        <v>3147</v>
      </c>
      <c r="B428" t="s">
        <v>3148</v>
      </c>
      <c r="C428">
        <v>2</v>
      </c>
      <c r="D428" t="s">
        <v>30</v>
      </c>
      <c r="E428">
        <v>47.79</v>
      </c>
      <c r="F428">
        <v>95.58</v>
      </c>
    </row>
    <row r="429" spans="1:6" x14ac:dyDescent="0.25">
      <c r="A429" t="s">
        <v>3149</v>
      </c>
      <c r="B429" t="s">
        <v>3150</v>
      </c>
      <c r="C429">
        <v>2</v>
      </c>
      <c r="D429" t="s">
        <v>30</v>
      </c>
      <c r="E429">
        <v>1162.3</v>
      </c>
      <c r="F429">
        <v>2324.6</v>
      </c>
    </row>
    <row r="430" spans="1:6" x14ac:dyDescent="0.25">
      <c r="A430" t="s">
        <v>3151</v>
      </c>
      <c r="B430" t="s">
        <v>3152</v>
      </c>
      <c r="C430">
        <v>1</v>
      </c>
      <c r="D430" t="s">
        <v>30</v>
      </c>
      <c r="E430">
        <v>5059676.99</v>
      </c>
      <c r="F430">
        <v>5059676.99</v>
      </c>
    </row>
    <row r="431" spans="1:6" x14ac:dyDescent="0.25">
      <c r="A431" t="s">
        <v>4272</v>
      </c>
      <c r="B431" t="s">
        <v>4273</v>
      </c>
      <c r="C431">
        <v>1</v>
      </c>
      <c r="D431" t="s">
        <v>30</v>
      </c>
      <c r="E431">
        <v>151.34</v>
      </c>
      <c r="F431">
        <v>151.34</v>
      </c>
    </row>
    <row r="432" spans="1:6" x14ac:dyDescent="0.25">
      <c r="A432" t="s">
        <v>3153</v>
      </c>
      <c r="B432" t="s">
        <v>3154</v>
      </c>
      <c r="C432">
        <v>4</v>
      </c>
      <c r="D432" t="s">
        <v>30</v>
      </c>
      <c r="E432">
        <v>2160</v>
      </c>
      <c r="F432">
        <v>8640</v>
      </c>
    </row>
    <row r="433" spans="1:6" x14ac:dyDescent="0.25">
      <c r="A433" t="s">
        <v>3155</v>
      </c>
      <c r="B433" t="s">
        <v>3156</v>
      </c>
      <c r="C433">
        <v>3</v>
      </c>
      <c r="D433" t="s">
        <v>30</v>
      </c>
      <c r="E433">
        <v>2534.64</v>
      </c>
      <c r="F433">
        <v>7603.92</v>
      </c>
    </row>
    <row r="434" spans="1:6" x14ac:dyDescent="0.25">
      <c r="A434" t="s">
        <v>3157</v>
      </c>
      <c r="B434" t="s">
        <v>3158</v>
      </c>
      <c r="C434">
        <v>2</v>
      </c>
      <c r="D434" t="s">
        <v>30</v>
      </c>
      <c r="E434">
        <v>4923.55</v>
      </c>
      <c r="F434">
        <v>9847.1</v>
      </c>
    </row>
    <row r="435" spans="1:6" x14ac:dyDescent="0.25">
      <c r="A435" t="s">
        <v>3159</v>
      </c>
      <c r="B435" t="s">
        <v>3160</v>
      </c>
      <c r="C435">
        <v>5</v>
      </c>
      <c r="D435" t="s">
        <v>30</v>
      </c>
      <c r="E435">
        <v>1</v>
      </c>
      <c r="F435">
        <v>5</v>
      </c>
    </row>
    <row r="436" spans="1:6" x14ac:dyDescent="0.25">
      <c r="A436" t="s">
        <v>3161</v>
      </c>
      <c r="B436" t="s">
        <v>3162</v>
      </c>
      <c r="C436">
        <v>3</v>
      </c>
      <c r="D436" t="s">
        <v>30</v>
      </c>
      <c r="E436">
        <v>1</v>
      </c>
      <c r="F436">
        <v>3</v>
      </c>
    </row>
    <row r="437" spans="1:6" x14ac:dyDescent="0.25">
      <c r="A437" t="s">
        <v>3163</v>
      </c>
      <c r="B437" t="s">
        <v>3164</v>
      </c>
      <c r="C437">
        <v>3</v>
      </c>
      <c r="D437" t="s">
        <v>30</v>
      </c>
      <c r="E437">
        <v>1764.1</v>
      </c>
      <c r="F437">
        <v>5292.3</v>
      </c>
    </row>
    <row r="438" spans="1:6" x14ac:dyDescent="0.25">
      <c r="A438" t="s">
        <v>3165</v>
      </c>
      <c r="B438" t="s">
        <v>3166</v>
      </c>
      <c r="C438">
        <v>3</v>
      </c>
      <c r="D438" t="s">
        <v>30</v>
      </c>
      <c r="E438">
        <v>4045.4333333333302</v>
      </c>
      <c r="F438">
        <v>12136.3</v>
      </c>
    </row>
    <row r="439" spans="1:6" x14ac:dyDescent="0.25">
      <c r="A439" t="s">
        <v>3167</v>
      </c>
      <c r="B439" t="s">
        <v>3168</v>
      </c>
      <c r="C439">
        <v>1</v>
      </c>
      <c r="D439" t="s">
        <v>30</v>
      </c>
      <c r="E439">
        <v>2472.1</v>
      </c>
      <c r="F439">
        <v>2472.1</v>
      </c>
    </row>
    <row r="440" spans="1:6" x14ac:dyDescent="0.25">
      <c r="A440" t="s">
        <v>3169</v>
      </c>
      <c r="B440" t="s">
        <v>3170</v>
      </c>
      <c r="C440">
        <v>9</v>
      </c>
      <c r="D440" t="s">
        <v>30</v>
      </c>
      <c r="E440">
        <v>1453.76</v>
      </c>
      <c r="F440">
        <v>13083.84</v>
      </c>
    </row>
    <row r="441" spans="1:6" x14ac:dyDescent="0.25">
      <c r="A441" t="s">
        <v>3171</v>
      </c>
      <c r="B441" t="s">
        <v>4274</v>
      </c>
      <c r="C441">
        <v>3</v>
      </c>
      <c r="D441" t="s">
        <v>30</v>
      </c>
      <c r="E441">
        <v>2480.36</v>
      </c>
      <c r="F441">
        <v>7441.08</v>
      </c>
    </row>
    <row r="442" spans="1:6" x14ac:dyDescent="0.25">
      <c r="A442" t="s">
        <v>3173</v>
      </c>
      <c r="B442" t="s">
        <v>3174</v>
      </c>
      <c r="C442">
        <v>12</v>
      </c>
      <c r="D442" t="s">
        <v>30</v>
      </c>
      <c r="E442">
        <v>3658</v>
      </c>
      <c r="F442">
        <v>43896</v>
      </c>
    </row>
    <row r="443" spans="1:6" x14ac:dyDescent="0.25">
      <c r="A443" t="s">
        <v>4275</v>
      </c>
      <c r="B443" t="s">
        <v>4276</v>
      </c>
      <c r="C443">
        <v>154</v>
      </c>
      <c r="D443" t="s">
        <v>30</v>
      </c>
      <c r="E443">
        <v>28.32</v>
      </c>
      <c r="F443">
        <v>4361.28</v>
      </c>
    </row>
    <row r="444" spans="1:6" x14ac:dyDescent="0.25">
      <c r="A444" t="s">
        <v>4277</v>
      </c>
      <c r="B444" t="s">
        <v>4278</v>
      </c>
      <c r="C444">
        <v>60</v>
      </c>
      <c r="D444" t="s">
        <v>30</v>
      </c>
      <c r="E444">
        <v>27.14</v>
      </c>
      <c r="F444">
        <v>1628.4</v>
      </c>
    </row>
    <row r="445" spans="1:6" x14ac:dyDescent="0.25">
      <c r="A445" t="s">
        <v>4279</v>
      </c>
      <c r="B445" t="s">
        <v>4280</v>
      </c>
      <c r="C445">
        <v>60</v>
      </c>
      <c r="D445" t="s">
        <v>30</v>
      </c>
      <c r="E445">
        <v>27.14</v>
      </c>
      <c r="F445">
        <v>1628.4</v>
      </c>
    </row>
    <row r="446" spans="1:6" x14ac:dyDescent="0.25">
      <c r="A446" t="s">
        <v>3175</v>
      </c>
      <c r="B446" t="s">
        <v>3176</v>
      </c>
      <c r="C446">
        <v>356</v>
      </c>
      <c r="D446" t="s">
        <v>30</v>
      </c>
      <c r="E446">
        <v>15</v>
      </c>
      <c r="F446">
        <v>5340</v>
      </c>
    </row>
    <row r="447" spans="1:6" x14ac:dyDescent="0.25">
      <c r="A447" t="s">
        <v>3177</v>
      </c>
      <c r="B447" t="s">
        <v>3178</v>
      </c>
      <c r="C447">
        <v>3</v>
      </c>
      <c r="D447" t="s">
        <v>30</v>
      </c>
      <c r="E447">
        <v>2879.2</v>
      </c>
      <c r="F447">
        <v>8637.6</v>
      </c>
    </row>
    <row r="448" spans="1:6" x14ac:dyDescent="0.25">
      <c r="A448" t="s">
        <v>3179</v>
      </c>
      <c r="B448" t="s">
        <v>3180</v>
      </c>
      <c r="C448">
        <v>1</v>
      </c>
      <c r="D448" t="s">
        <v>30</v>
      </c>
      <c r="E448">
        <v>4702.3</v>
      </c>
      <c r="F448">
        <v>4702.3</v>
      </c>
    </row>
    <row r="449" spans="1:6" x14ac:dyDescent="0.25">
      <c r="A449" t="s">
        <v>3181</v>
      </c>
      <c r="B449" t="s">
        <v>3182</v>
      </c>
      <c r="C449">
        <v>4</v>
      </c>
      <c r="D449" t="s">
        <v>30</v>
      </c>
      <c r="E449">
        <v>973.5</v>
      </c>
      <c r="F449">
        <v>3894</v>
      </c>
    </row>
    <row r="450" spans="1:6" x14ac:dyDescent="0.25">
      <c r="A450" t="s">
        <v>3183</v>
      </c>
      <c r="B450" t="s">
        <v>3184</v>
      </c>
      <c r="C450">
        <v>4</v>
      </c>
      <c r="D450" t="s">
        <v>30</v>
      </c>
      <c r="E450">
        <v>973.5</v>
      </c>
      <c r="F450">
        <v>3894</v>
      </c>
    </row>
    <row r="451" spans="1:6" x14ac:dyDescent="0.25">
      <c r="A451" t="s">
        <v>3185</v>
      </c>
      <c r="B451" t="s">
        <v>3186</v>
      </c>
      <c r="C451">
        <v>50</v>
      </c>
      <c r="D451" t="s">
        <v>30</v>
      </c>
      <c r="E451">
        <v>387.04</v>
      </c>
      <c r="F451">
        <v>19352</v>
      </c>
    </row>
    <row r="452" spans="1:6" x14ac:dyDescent="0.25">
      <c r="A452" t="s">
        <v>3187</v>
      </c>
      <c r="B452" t="s">
        <v>3188</v>
      </c>
      <c r="C452">
        <v>50</v>
      </c>
      <c r="D452" t="s">
        <v>30</v>
      </c>
      <c r="E452">
        <v>387.04</v>
      </c>
      <c r="F452">
        <v>19352</v>
      </c>
    </row>
    <row r="453" spans="1:6" x14ac:dyDescent="0.25">
      <c r="A453" t="s">
        <v>3189</v>
      </c>
      <c r="B453" t="s">
        <v>3190</v>
      </c>
      <c r="C453">
        <v>44</v>
      </c>
      <c r="D453" t="s">
        <v>30</v>
      </c>
      <c r="E453">
        <v>387.04</v>
      </c>
      <c r="F453">
        <v>17029.759999999998</v>
      </c>
    </row>
    <row r="454" spans="1:6" x14ac:dyDescent="0.25">
      <c r="A454" t="s">
        <v>3191</v>
      </c>
      <c r="B454" t="s">
        <v>3192</v>
      </c>
      <c r="C454">
        <v>44</v>
      </c>
      <c r="D454" t="s">
        <v>30</v>
      </c>
      <c r="E454">
        <v>387.04</v>
      </c>
      <c r="F454">
        <v>17029.759999999998</v>
      </c>
    </row>
    <row r="455" spans="1:6" x14ac:dyDescent="0.25">
      <c r="A455" t="s">
        <v>4281</v>
      </c>
      <c r="B455" t="s">
        <v>4282</v>
      </c>
      <c r="C455">
        <v>1000</v>
      </c>
      <c r="D455" t="s">
        <v>30</v>
      </c>
      <c r="E455">
        <v>383.5</v>
      </c>
      <c r="F455">
        <v>383500</v>
      </c>
    </row>
    <row r="456" spans="1:6" x14ac:dyDescent="0.25">
      <c r="A456" t="s">
        <v>3193</v>
      </c>
      <c r="B456" t="s">
        <v>3194</v>
      </c>
      <c r="C456">
        <v>3708</v>
      </c>
      <c r="D456" t="s">
        <v>30</v>
      </c>
      <c r="E456">
        <v>383.47613268608399</v>
      </c>
      <c r="F456">
        <v>1421929.5</v>
      </c>
    </row>
    <row r="457" spans="1:6" x14ac:dyDescent="0.25">
      <c r="A457" t="s">
        <v>3195</v>
      </c>
      <c r="B457" t="s">
        <v>3196</v>
      </c>
      <c r="C457">
        <v>1990</v>
      </c>
      <c r="D457" t="s">
        <v>30</v>
      </c>
      <c r="E457">
        <v>1</v>
      </c>
      <c r="F457">
        <v>1990</v>
      </c>
    </row>
    <row r="458" spans="1:6" x14ac:dyDescent="0.25">
      <c r="A458" t="s">
        <v>3197</v>
      </c>
      <c r="B458" t="s">
        <v>3198</v>
      </c>
      <c r="C458">
        <v>55</v>
      </c>
      <c r="D458" t="s">
        <v>3199</v>
      </c>
      <c r="E458">
        <v>1</v>
      </c>
      <c r="F458">
        <v>55</v>
      </c>
    </row>
    <row r="459" spans="1:6" x14ac:dyDescent="0.25">
      <c r="A459" t="s">
        <v>3200</v>
      </c>
      <c r="B459" t="s">
        <v>3201</v>
      </c>
      <c r="C459">
        <v>54</v>
      </c>
      <c r="D459" t="s">
        <v>3199</v>
      </c>
      <c r="E459">
        <v>1</v>
      </c>
      <c r="F459">
        <v>54</v>
      </c>
    </row>
    <row r="460" spans="1:6" x14ac:dyDescent="0.25">
      <c r="A460" t="s">
        <v>3202</v>
      </c>
      <c r="B460" t="s">
        <v>3203</v>
      </c>
      <c r="C460">
        <v>1</v>
      </c>
      <c r="D460" t="s">
        <v>30</v>
      </c>
      <c r="E460">
        <v>1</v>
      </c>
      <c r="F460">
        <v>1</v>
      </c>
    </row>
    <row r="461" spans="1:6" x14ac:dyDescent="0.25">
      <c r="A461" t="s">
        <v>4283</v>
      </c>
      <c r="B461" t="s">
        <v>4284</v>
      </c>
      <c r="C461">
        <v>7</v>
      </c>
      <c r="D461" t="s">
        <v>30</v>
      </c>
      <c r="E461">
        <v>53.69</v>
      </c>
      <c r="F461">
        <v>375.83</v>
      </c>
    </row>
    <row r="462" spans="1:6" x14ac:dyDescent="0.25">
      <c r="A462" t="s">
        <v>3204</v>
      </c>
      <c r="B462" t="s">
        <v>3205</v>
      </c>
      <c r="C462">
        <v>24</v>
      </c>
      <c r="D462" t="s">
        <v>30</v>
      </c>
      <c r="E462">
        <v>53.69</v>
      </c>
      <c r="F462">
        <v>1288.56</v>
      </c>
    </row>
    <row r="463" spans="1:6" x14ac:dyDescent="0.25">
      <c r="A463" t="s">
        <v>3206</v>
      </c>
      <c r="B463" t="s">
        <v>3207</v>
      </c>
      <c r="C463">
        <v>11</v>
      </c>
      <c r="D463" t="s">
        <v>30</v>
      </c>
      <c r="E463">
        <v>165.2</v>
      </c>
      <c r="F463">
        <v>1817.2</v>
      </c>
    </row>
    <row r="464" spans="1:6" x14ac:dyDescent="0.25">
      <c r="A464" t="s">
        <v>3208</v>
      </c>
      <c r="B464" t="s">
        <v>3209</v>
      </c>
      <c r="C464">
        <v>1</v>
      </c>
      <c r="D464" t="s">
        <v>30</v>
      </c>
      <c r="E464">
        <v>2752.35</v>
      </c>
      <c r="F464">
        <v>2752.35</v>
      </c>
    </row>
    <row r="465" spans="1:6" x14ac:dyDescent="0.25">
      <c r="A465" t="s">
        <v>3210</v>
      </c>
      <c r="B465" t="s">
        <v>3211</v>
      </c>
      <c r="C465">
        <v>49</v>
      </c>
      <c r="D465" t="s">
        <v>30</v>
      </c>
      <c r="E465">
        <v>171.1</v>
      </c>
      <c r="F465">
        <v>8383.9</v>
      </c>
    </row>
    <row r="466" spans="1:6" x14ac:dyDescent="0.25">
      <c r="A466" t="s">
        <v>3212</v>
      </c>
      <c r="B466" t="s">
        <v>3213</v>
      </c>
      <c r="C466">
        <v>6</v>
      </c>
      <c r="D466" t="s">
        <v>30</v>
      </c>
      <c r="E466">
        <v>327</v>
      </c>
      <c r="F466">
        <v>1962</v>
      </c>
    </row>
    <row r="467" spans="1:6" x14ac:dyDescent="0.25">
      <c r="A467" t="s">
        <v>3214</v>
      </c>
      <c r="B467" t="s">
        <v>3215</v>
      </c>
      <c r="C467">
        <v>1</v>
      </c>
      <c r="D467" t="s">
        <v>30</v>
      </c>
      <c r="E467">
        <v>808.3</v>
      </c>
      <c r="F467">
        <v>808.3</v>
      </c>
    </row>
    <row r="468" spans="1:6" x14ac:dyDescent="0.25">
      <c r="A468" t="s">
        <v>3216</v>
      </c>
      <c r="B468" t="s">
        <v>3217</v>
      </c>
      <c r="C468">
        <v>1</v>
      </c>
      <c r="D468" t="s">
        <v>30</v>
      </c>
      <c r="E468">
        <v>1156.4000000000001</v>
      </c>
      <c r="F468">
        <v>1156.4000000000001</v>
      </c>
    </row>
    <row r="469" spans="1:6" x14ac:dyDescent="0.25">
      <c r="A469" t="s">
        <v>3218</v>
      </c>
      <c r="B469" t="s">
        <v>3219</v>
      </c>
      <c r="C469">
        <v>1</v>
      </c>
      <c r="D469" t="s">
        <v>30</v>
      </c>
      <c r="E469">
        <v>1526.85</v>
      </c>
      <c r="F469">
        <v>1526.85</v>
      </c>
    </row>
    <row r="470" spans="1:6" x14ac:dyDescent="0.25">
      <c r="A470" t="s">
        <v>3220</v>
      </c>
      <c r="B470" t="s">
        <v>3221</v>
      </c>
      <c r="C470">
        <v>1</v>
      </c>
      <c r="D470" t="s">
        <v>30</v>
      </c>
      <c r="E470">
        <v>1349.46</v>
      </c>
      <c r="F470">
        <v>1349.46</v>
      </c>
    </row>
    <row r="471" spans="1:6" x14ac:dyDescent="0.25">
      <c r="A471" t="s">
        <v>3222</v>
      </c>
      <c r="B471" t="s">
        <v>3223</v>
      </c>
      <c r="C471">
        <v>1</v>
      </c>
      <c r="D471" t="s">
        <v>30</v>
      </c>
      <c r="E471">
        <v>1712.48</v>
      </c>
      <c r="F471">
        <v>1712.48</v>
      </c>
    </row>
    <row r="472" spans="1:6" x14ac:dyDescent="0.25">
      <c r="A472" t="s">
        <v>3224</v>
      </c>
      <c r="B472" t="s">
        <v>3225</v>
      </c>
      <c r="C472">
        <v>1</v>
      </c>
      <c r="D472" t="s">
        <v>30</v>
      </c>
      <c r="E472">
        <v>354</v>
      </c>
      <c r="F472">
        <v>354</v>
      </c>
    </row>
    <row r="473" spans="1:6" x14ac:dyDescent="0.25">
      <c r="A473" t="s">
        <v>3226</v>
      </c>
      <c r="B473" t="s">
        <v>3227</v>
      </c>
      <c r="C473">
        <v>7</v>
      </c>
      <c r="D473" t="s">
        <v>30</v>
      </c>
      <c r="E473">
        <v>306.57857142857102</v>
      </c>
      <c r="F473">
        <v>2146.0500000000002</v>
      </c>
    </row>
    <row r="474" spans="1:6" x14ac:dyDescent="0.25">
      <c r="A474" t="s">
        <v>3228</v>
      </c>
      <c r="B474" t="s">
        <v>3229</v>
      </c>
      <c r="C474">
        <v>2</v>
      </c>
      <c r="D474" t="s">
        <v>30</v>
      </c>
      <c r="E474">
        <v>565.22</v>
      </c>
      <c r="F474">
        <v>1130.44</v>
      </c>
    </row>
    <row r="475" spans="1:6" x14ac:dyDescent="0.25">
      <c r="A475" t="s">
        <v>3230</v>
      </c>
      <c r="B475" t="s">
        <v>3231</v>
      </c>
      <c r="C475">
        <v>4</v>
      </c>
      <c r="D475" t="s">
        <v>30</v>
      </c>
      <c r="E475">
        <v>565.22</v>
      </c>
      <c r="F475">
        <v>2260.88</v>
      </c>
    </row>
    <row r="476" spans="1:6" x14ac:dyDescent="0.25">
      <c r="A476" t="s">
        <v>3232</v>
      </c>
      <c r="B476" t="s">
        <v>3233</v>
      </c>
      <c r="C476">
        <v>5</v>
      </c>
      <c r="D476" t="s">
        <v>30</v>
      </c>
      <c r="E476">
        <v>797.68</v>
      </c>
      <c r="F476">
        <v>3988.4</v>
      </c>
    </row>
    <row r="477" spans="1:6" x14ac:dyDescent="0.25">
      <c r="A477" t="s">
        <v>3234</v>
      </c>
      <c r="B477" t="s">
        <v>3235</v>
      </c>
      <c r="C477">
        <v>5</v>
      </c>
      <c r="D477" t="s">
        <v>30</v>
      </c>
      <c r="E477">
        <v>294.70999999999998</v>
      </c>
      <c r="F477">
        <v>1473.55</v>
      </c>
    </row>
    <row r="478" spans="1:6" x14ac:dyDescent="0.25">
      <c r="A478" t="s">
        <v>3236</v>
      </c>
      <c r="B478" t="s">
        <v>3237</v>
      </c>
      <c r="C478">
        <v>4</v>
      </c>
      <c r="D478" t="s">
        <v>30</v>
      </c>
      <c r="E478">
        <v>55.76</v>
      </c>
      <c r="F478">
        <v>223.04</v>
      </c>
    </row>
    <row r="479" spans="1:6" x14ac:dyDescent="0.25">
      <c r="A479" t="s">
        <v>4285</v>
      </c>
      <c r="B479" t="s">
        <v>4286</v>
      </c>
      <c r="C479">
        <v>4</v>
      </c>
      <c r="D479" t="s">
        <v>30</v>
      </c>
      <c r="E479">
        <v>55.76</v>
      </c>
      <c r="F479">
        <v>223.04</v>
      </c>
    </row>
    <row r="480" spans="1:6" x14ac:dyDescent="0.25">
      <c r="A480" t="s">
        <v>3238</v>
      </c>
      <c r="B480" t="s">
        <v>3239</v>
      </c>
      <c r="C480">
        <v>3</v>
      </c>
      <c r="D480" t="s">
        <v>30</v>
      </c>
      <c r="E480">
        <v>1829</v>
      </c>
      <c r="F480">
        <v>5487</v>
      </c>
    </row>
    <row r="481" spans="1:6" x14ac:dyDescent="0.25">
      <c r="A481" t="s">
        <v>3240</v>
      </c>
      <c r="B481" t="s">
        <v>3241</v>
      </c>
      <c r="C481">
        <v>22</v>
      </c>
      <c r="D481" t="s">
        <v>30</v>
      </c>
      <c r="E481">
        <v>1537.96909090909</v>
      </c>
      <c r="F481">
        <v>33835.32</v>
      </c>
    </row>
    <row r="482" spans="1:6" x14ac:dyDescent="0.25">
      <c r="A482" t="s">
        <v>3242</v>
      </c>
      <c r="B482" t="s">
        <v>3243</v>
      </c>
      <c r="C482">
        <v>3</v>
      </c>
      <c r="D482" t="s">
        <v>30</v>
      </c>
      <c r="E482">
        <v>1596.54</v>
      </c>
      <c r="F482">
        <v>4789.62</v>
      </c>
    </row>
    <row r="483" spans="1:6" x14ac:dyDescent="0.25">
      <c r="A483" t="s">
        <v>3244</v>
      </c>
      <c r="B483" t="s">
        <v>3245</v>
      </c>
      <c r="C483">
        <v>160</v>
      </c>
      <c r="D483" t="s">
        <v>30</v>
      </c>
      <c r="E483">
        <v>444.86</v>
      </c>
      <c r="F483">
        <v>71177.600000000006</v>
      </c>
    </row>
    <row r="484" spans="1:6" x14ac:dyDescent="0.25">
      <c r="A484" t="s">
        <v>3246</v>
      </c>
      <c r="B484" t="s">
        <v>3247</v>
      </c>
      <c r="C484">
        <v>160</v>
      </c>
      <c r="D484" t="s">
        <v>30</v>
      </c>
      <c r="E484">
        <v>444.86</v>
      </c>
      <c r="F484">
        <v>71177.600000000006</v>
      </c>
    </row>
    <row r="485" spans="1:6" x14ac:dyDescent="0.25">
      <c r="A485" t="s">
        <v>3248</v>
      </c>
      <c r="B485" t="s">
        <v>3249</v>
      </c>
      <c r="C485">
        <v>14</v>
      </c>
      <c r="D485" t="s">
        <v>30</v>
      </c>
      <c r="E485">
        <v>1</v>
      </c>
      <c r="F485">
        <v>14</v>
      </c>
    </row>
    <row r="486" spans="1:6" x14ac:dyDescent="0.25">
      <c r="A486" t="s">
        <v>3250</v>
      </c>
      <c r="B486" t="s">
        <v>3251</v>
      </c>
      <c r="C486">
        <v>13</v>
      </c>
      <c r="D486" t="s">
        <v>30</v>
      </c>
      <c r="E486">
        <v>6063.8384615384603</v>
      </c>
      <c r="F486">
        <v>78829.899999999994</v>
      </c>
    </row>
    <row r="487" spans="1:6" x14ac:dyDescent="0.25">
      <c r="A487" t="s">
        <v>3252</v>
      </c>
      <c r="B487" t="s">
        <v>3253</v>
      </c>
      <c r="C487">
        <v>30</v>
      </c>
      <c r="D487" t="s">
        <v>30</v>
      </c>
      <c r="E487">
        <v>2165.3000000000002</v>
      </c>
      <c r="F487">
        <v>64959</v>
      </c>
    </row>
    <row r="488" spans="1:6" x14ac:dyDescent="0.25">
      <c r="A488" t="s">
        <v>3254</v>
      </c>
      <c r="B488" t="s">
        <v>3255</v>
      </c>
      <c r="C488">
        <v>27</v>
      </c>
      <c r="D488" t="s">
        <v>30</v>
      </c>
      <c r="E488">
        <v>1829</v>
      </c>
      <c r="F488">
        <v>49383</v>
      </c>
    </row>
    <row r="489" spans="1:6" x14ac:dyDescent="0.25">
      <c r="A489" t="s">
        <v>3256</v>
      </c>
      <c r="B489" t="s">
        <v>3257</v>
      </c>
      <c r="C489">
        <v>3</v>
      </c>
      <c r="D489" t="s">
        <v>30</v>
      </c>
      <c r="E489">
        <v>1</v>
      </c>
      <c r="F489">
        <v>3</v>
      </c>
    </row>
    <row r="490" spans="1:6" x14ac:dyDescent="0.25">
      <c r="A490" t="s">
        <v>3258</v>
      </c>
      <c r="B490" t="s">
        <v>3259</v>
      </c>
      <c r="C490">
        <v>1</v>
      </c>
      <c r="D490" t="s">
        <v>30</v>
      </c>
      <c r="E490">
        <v>1</v>
      </c>
      <c r="F490">
        <v>1</v>
      </c>
    </row>
    <row r="491" spans="1:6" x14ac:dyDescent="0.25">
      <c r="A491" t="s">
        <v>3260</v>
      </c>
      <c r="B491" t="s">
        <v>3261</v>
      </c>
      <c r="C491">
        <v>31</v>
      </c>
      <c r="D491" t="s">
        <v>30</v>
      </c>
      <c r="E491">
        <v>9632.5161290322594</v>
      </c>
      <c r="F491">
        <v>298608</v>
      </c>
    </row>
    <row r="492" spans="1:6" x14ac:dyDescent="0.25">
      <c r="A492" t="s">
        <v>3262</v>
      </c>
      <c r="B492" t="s">
        <v>3263</v>
      </c>
      <c r="C492">
        <v>476</v>
      </c>
      <c r="D492" t="s">
        <v>30</v>
      </c>
      <c r="E492">
        <v>1</v>
      </c>
      <c r="F492">
        <v>476</v>
      </c>
    </row>
    <row r="493" spans="1:6" x14ac:dyDescent="0.25">
      <c r="A493" t="s">
        <v>3264</v>
      </c>
      <c r="B493" t="s">
        <v>3265</v>
      </c>
      <c r="C493">
        <v>8</v>
      </c>
      <c r="D493" t="s">
        <v>30</v>
      </c>
      <c r="E493">
        <v>1</v>
      </c>
      <c r="F493">
        <v>8</v>
      </c>
    </row>
    <row r="494" spans="1:6" x14ac:dyDescent="0.25">
      <c r="A494" t="s">
        <v>3266</v>
      </c>
      <c r="B494" t="s">
        <v>3267</v>
      </c>
      <c r="C494">
        <v>8</v>
      </c>
      <c r="D494" t="s">
        <v>30</v>
      </c>
      <c r="E494">
        <v>1</v>
      </c>
      <c r="F494">
        <v>8</v>
      </c>
    </row>
    <row r="495" spans="1:6" x14ac:dyDescent="0.25">
      <c r="A495" t="s">
        <v>3268</v>
      </c>
      <c r="B495" t="s">
        <v>3269</v>
      </c>
      <c r="C495">
        <v>2</v>
      </c>
      <c r="D495" t="s">
        <v>30</v>
      </c>
      <c r="E495">
        <v>365.85</v>
      </c>
      <c r="F495">
        <v>731.7</v>
      </c>
    </row>
    <row r="496" spans="1:6" x14ac:dyDescent="0.25">
      <c r="A496" t="s">
        <v>3270</v>
      </c>
      <c r="B496" t="s">
        <v>3271</v>
      </c>
      <c r="C496">
        <v>1</v>
      </c>
      <c r="D496" t="s">
        <v>30</v>
      </c>
      <c r="E496">
        <v>345</v>
      </c>
      <c r="F496">
        <v>345</v>
      </c>
    </row>
    <row r="497" spans="1:6" x14ac:dyDescent="0.25">
      <c r="A497" t="s">
        <v>3272</v>
      </c>
      <c r="B497" t="s">
        <v>3273</v>
      </c>
      <c r="C497">
        <v>6</v>
      </c>
      <c r="D497" t="s">
        <v>30</v>
      </c>
      <c r="E497">
        <v>303.2</v>
      </c>
      <c r="F497">
        <v>1819.2</v>
      </c>
    </row>
    <row r="498" spans="1:6" x14ac:dyDescent="0.25">
      <c r="A498" t="s">
        <v>3274</v>
      </c>
      <c r="B498" t="s">
        <v>3275</v>
      </c>
      <c r="C498">
        <v>12</v>
      </c>
      <c r="D498" t="s">
        <v>30</v>
      </c>
      <c r="E498">
        <v>359.9</v>
      </c>
      <c r="F498">
        <v>4318.8</v>
      </c>
    </row>
    <row r="499" spans="1:6" x14ac:dyDescent="0.25">
      <c r="A499" t="s">
        <v>3276</v>
      </c>
      <c r="B499" t="s">
        <v>3277</v>
      </c>
      <c r="C499">
        <v>47</v>
      </c>
      <c r="D499" t="s">
        <v>30</v>
      </c>
      <c r="E499">
        <v>776.44</v>
      </c>
      <c r="F499">
        <v>36492.68</v>
      </c>
    </row>
    <row r="500" spans="1:6" x14ac:dyDescent="0.25">
      <c r="A500" t="s">
        <v>3278</v>
      </c>
      <c r="B500" t="s">
        <v>3279</v>
      </c>
      <c r="C500">
        <v>5</v>
      </c>
      <c r="D500" t="s">
        <v>30</v>
      </c>
      <c r="E500">
        <v>305.10000000000002</v>
      </c>
      <c r="F500">
        <v>1525.5</v>
      </c>
    </row>
    <row r="501" spans="1:6" x14ac:dyDescent="0.25">
      <c r="A501" t="s">
        <v>3280</v>
      </c>
      <c r="B501" t="s">
        <v>3281</v>
      </c>
      <c r="C501">
        <v>4</v>
      </c>
      <c r="D501" t="s">
        <v>30</v>
      </c>
      <c r="E501">
        <v>1</v>
      </c>
      <c r="F501">
        <v>4</v>
      </c>
    </row>
    <row r="502" spans="1:6" x14ac:dyDescent="0.25">
      <c r="A502" t="s">
        <v>3282</v>
      </c>
      <c r="B502" t="s">
        <v>3283</v>
      </c>
      <c r="C502">
        <v>1</v>
      </c>
      <c r="D502" t="s">
        <v>30</v>
      </c>
      <c r="E502">
        <v>3286.3</v>
      </c>
      <c r="F502">
        <v>3286.3</v>
      </c>
    </row>
    <row r="503" spans="1:6" x14ac:dyDescent="0.25">
      <c r="A503" t="s">
        <v>3284</v>
      </c>
      <c r="B503" t="s">
        <v>3285</v>
      </c>
      <c r="C503">
        <v>120</v>
      </c>
      <c r="D503" t="s">
        <v>30</v>
      </c>
      <c r="E503">
        <v>210.16</v>
      </c>
      <c r="F503">
        <v>25219.200000000001</v>
      </c>
    </row>
    <row r="504" spans="1:6" x14ac:dyDescent="0.25">
      <c r="A504" t="s">
        <v>3286</v>
      </c>
      <c r="B504" t="s">
        <v>3287</v>
      </c>
      <c r="C504">
        <v>8</v>
      </c>
      <c r="D504" t="s">
        <v>30</v>
      </c>
      <c r="E504">
        <v>9529.68</v>
      </c>
      <c r="F504">
        <v>76237.440000000002</v>
      </c>
    </row>
    <row r="505" spans="1:6" x14ac:dyDescent="0.25">
      <c r="A505" t="s">
        <v>3288</v>
      </c>
      <c r="B505" t="s">
        <v>3289</v>
      </c>
      <c r="C505">
        <v>1</v>
      </c>
      <c r="D505" t="s">
        <v>30</v>
      </c>
      <c r="E505">
        <v>1427.99</v>
      </c>
      <c r="F505">
        <v>1427.99</v>
      </c>
    </row>
    <row r="506" spans="1:6" x14ac:dyDescent="0.25">
      <c r="A506" t="s">
        <v>3290</v>
      </c>
      <c r="B506" t="s">
        <v>3291</v>
      </c>
      <c r="C506">
        <v>13</v>
      </c>
      <c r="D506" t="s">
        <v>30</v>
      </c>
      <c r="E506">
        <v>1</v>
      </c>
      <c r="F506">
        <v>13</v>
      </c>
    </row>
    <row r="507" spans="1:6" x14ac:dyDescent="0.25">
      <c r="A507" t="s">
        <v>3292</v>
      </c>
      <c r="B507" t="s">
        <v>3293</v>
      </c>
      <c r="C507">
        <v>19</v>
      </c>
      <c r="D507" t="s">
        <v>30</v>
      </c>
      <c r="E507">
        <v>23.8894736842105</v>
      </c>
      <c r="F507">
        <v>453.9</v>
      </c>
    </row>
    <row r="508" spans="1:6" x14ac:dyDescent="0.25">
      <c r="A508" t="s">
        <v>3294</v>
      </c>
      <c r="B508" t="s">
        <v>3295</v>
      </c>
      <c r="C508">
        <v>8</v>
      </c>
      <c r="D508" t="s">
        <v>30</v>
      </c>
      <c r="E508">
        <v>1</v>
      </c>
      <c r="F508">
        <v>8</v>
      </c>
    </row>
    <row r="509" spans="1:6" x14ac:dyDescent="0.25">
      <c r="A509" t="s">
        <v>3296</v>
      </c>
      <c r="B509" t="s">
        <v>3297</v>
      </c>
      <c r="C509">
        <v>8</v>
      </c>
      <c r="D509" t="s">
        <v>30</v>
      </c>
      <c r="E509">
        <v>1</v>
      </c>
      <c r="F509">
        <v>8</v>
      </c>
    </row>
    <row r="510" spans="1:6" x14ac:dyDescent="0.25">
      <c r="A510" t="s">
        <v>3298</v>
      </c>
      <c r="B510" t="s">
        <v>3299</v>
      </c>
      <c r="C510">
        <v>6</v>
      </c>
      <c r="D510" t="s">
        <v>30</v>
      </c>
      <c r="E510">
        <v>1216.58</v>
      </c>
      <c r="F510">
        <v>7299.48</v>
      </c>
    </row>
    <row r="511" spans="1:6" x14ac:dyDescent="0.25">
      <c r="A511" t="s">
        <v>3300</v>
      </c>
      <c r="B511" t="s">
        <v>3301</v>
      </c>
      <c r="C511">
        <v>1</v>
      </c>
      <c r="D511" t="s">
        <v>30</v>
      </c>
      <c r="E511">
        <v>44250</v>
      </c>
      <c r="F511">
        <v>44250</v>
      </c>
    </row>
    <row r="512" spans="1:6" x14ac:dyDescent="0.25">
      <c r="A512" t="s">
        <v>3302</v>
      </c>
      <c r="B512" t="s">
        <v>3303</v>
      </c>
      <c r="C512">
        <v>15</v>
      </c>
      <c r="D512" t="s">
        <v>30</v>
      </c>
      <c r="E512">
        <v>1</v>
      </c>
      <c r="F512">
        <v>15</v>
      </c>
    </row>
    <row r="513" spans="1:6" x14ac:dyDescent="0.25">
      <c r="A513" t="s">
        <v>3304</v>
      </c>
      <c r="B513" t="s">
        <v>3305</v>
      </c>
      <c r="C513">
        <v>1</v>
      </c>
      <c r="D513" t="s">
        <v>30</v>
      </c>
      <c r="E513">
        <v>5805</v>
      </c>
      <c r="F513">
        <v>5805</v>
      </c>
    </row>
    <row r="514" spans="1:6" x14ac:dyDescent="0.25">
      <c r="A514" t="s">
        <v>4287</v>
      </c>
      <c r="B514" t="s">
        <v>4288</v>
      </c>
      <c r="C514">
        <v>50</v>
      </c>
      <c r="D514" t="s">
        <v>30</v>
      </c>
      <c r="E514">
        <v>12.98</v>
      </c>
      <c r="F514">
        <v>649</v>
      </c>
    </row>
    <row r="515" spans="1:6" x14ac:dyDescent="0.25">
      <c r="A515" t="s">
        <v>4289</v>
      </c>
      <c r="B515" t="s">
        <v>4290</v>
      </c>
      <c r="C515">
        <v>50</v>
      </c>
      <c r="D515" t="s">
        <v>30</v>
      </c>
      <c r="E515">
        <v>12.98</v>
      </c>
      <c r="F515">
        <v>649</v>
      </c>
    </row>
    <row r="516" spans="1:6" x14ac:dyDescent="0.25">
      <c r="A516" t="s">
        <v>3306</v>
      </c>
      <c r="B516" t="s">
        <v>3307</v>
      </c>
      <c r="C516">
        <v>5</v>
      </c>
      <c r="D516" t="s">
        <v>30</v>
      </c>
      <c r="E516">
        <v>277.3</v>
      </c>
      <c r="F516">
        <v>1386.5</v>
      </c>
    </row>
    <row r="517" spans="1:6" x14ac:dyDescent="0.25">
      <c r="A517" t="s">
        <v>3308</v>
      </c>
      <c r="B517" t="s">
        <v>3309</v>
      </c>
      <c r="C517">
        <v>7</v>
      </c>
      <c r="D517" t="s">
        <v>30</v>
      </c>
      <c r="E517">
        <v>893.94285714285695</v>
      </c>
      <c r="F517">
        <v>6257.6</v>
      </c>
    </row>
    <row r="518" spans="1:6" x14ac:dyDescent="0.25">
      <c r="A518" t="s">
        <v>3310</v>
      </c>
      <c r="B518" t="s">
        <v>3311</v>
      </c>
      <c r="C518">
        <v>5</v>
      </c>
      <c r="D518" t="s">
        <v>30</v>
      </c>
      <c r="E518">
        <v>607.70000000000005</v>
      </c>
      <c r="F518">
        <v>3038.5</v>
      </c>
    </row>
    <row r="519" spans="1:6" x14ac:dyDescent="0.25">
      <c r="A519" t="s">
        <v>3312</v>
      </c>
      <c r="B519" t="s">
        <v>3313</v>
      </c>
      <c r="C519">
        <v>211</v>
      </c>
      <c r="D519" t="s">
        <v>30</v>
      </c>
      <c r="E519">
        <v>41.3</v>
      </c>
      <c r="F519">
        <v>8714.2999999999993</v>
      </c>
    </row>
    <row r="520" spans="1:6" x14ac:dyDescent="0.25">
      <c r="A520" t="s">
        <v>3314</v>
      </c>
      <c r="B520" t="s">
        <v>3315</v>
      </c>
      <c r="C520">
        <v>2</v>
      </c>
      <c r="D520" t="s">
        <v>30</v>
      </c>
      <c r="E520">
        <v>1900.36</v>
      </c>
      <c r="F520">
        <v>3800.72</v>
      </c>
    </row>
    <row r="521" spans="1:6" x14ac:dyDescent="0.25">
      <c r="A521" t="s">
        <v>3316</v>
      </c>
      <c r="B521" t="s">
        <v>3317</v>
      </c>
      <c r="C521">
        <v>6</v>
      </c>
      <c r="D521" t="s">
        <v>30</v>
      </c>
      <c r="E521">
        <v>204.14</v>
      </c>
      <c r="F521">
        <v>1224.8399999999999</v>
      </c>
    </row>
    <row r="522" spans="1:6" x14ac:dyDescent="0.25">
      <c r="A522" t="s">
        <v>3318</v>
      </c>
      <c r="B522" t="s">
        <v>3319</v>
      </c>
      <c r="C522">
        <v>2</v>
      </c>
      <c r="D522" t="s">
        <v>30</v>
      </c>
      <c r="E522">
        <v>2867.4</v>
      </c>
      <c r="F522">
        <v>5734.8</v>
      </c>
    </row>
    <row r="523" spans="1:6" x14ac:dyDescent="0.25">
      <c r="A523" t="s">
        <v>3320</v>
      </c>
      <c r="B523" t="s">
        <v>3321</v>
      </c>
      <c r="C523">
        <v>21</v>
      </c>
      <c r="D523" t="s">
        <v>30</v>
      </c>
      <c r="E523">
        <v>260</v>
      </c>
      <c r="F523">
        <v>5460</v>
      </c>
    </row>
    <row r="524" spans="1:6" x14ac:dyDescent="0.25">
      <c r="A524" t="s">
        <v>3322</v>
      </c>
      <c r="B524" t="s">
        <v>3323</v>
      </c>
      <c r="C524">
        <v>9</v>
      </c>
      <c r="D524" t="s">
        <v>30</v>
      </c>
      <c r="E524">
        <v>1</v>
      </c>
      <c r="F524">
        <v>9</v>
      </c>
    </row>
    <row r="525" spans="1:6" x14ac:dyDescent="0.25">
      <c r="A525" t="s">
        <v>3324</v>
      </c>
      <c r="B525" t="s">
        <v>3325</v>
      </c>
      <c r="C525">
        <v>619</v>
      </c>
      <c r="D525" t="s">
        <v>30</v>
      </c>
      <c r="E525">
        <v>407.1</v>
      </c>
      <c r="F525">
        <v>251994.9</v>
      </c>
    </row>
    <row r="526" spans="1:6" x14ac:dyDescent="0.25">
      <c r="A526" t="s">
        <v>4291</v>
      </c>
      <c r="B526" t="s">
        <v>4292</v>
      </c>
      <c r="C526">
        <v>1</v>
      </c>
      <c r="D526" t="s">
        <v>30</v>
      </c>
      <c r="E526">
        <v>4410.25</v>
      </c>
      <c r="F526">
        <v>4410.25</v>
      </c>
    </row>
    <row r="527" spans="1:6" x14ac:dyDescent="0.25">
      <c r="A527" t="s">
        <v>3326</v>
      </c>
      <c r="B527" t="s">
        <v>3327</v>
      </c>
      <c r="C527">
        <v>885</v>
      </c>
      <c r="D527" t="s">
        <v>30</v>
      </c>
      <c r="E527">
        <v>271.39999999999998</v>
      </c>
      <c r="F527">
        <v>240189</v>
      </c>
    </row>
    <row r="528" spans="1:6" x14ac:dyDescent="0.25">
      <c r="A528" t="s">
        <v>3328</v>
      </c>
      <c r="B528" t="s">
        <v>3329</v>
      </c>
      <c r="C528">
        <v>4</v>
      </c>
      <c r="D528" t="s">
        <v>30</v>
      </c>
      <c r="E528">
        <v>1746.4</v>
      </c>
      <c r="F528">
        <v>6985.6</v>
      </c>
    </row>
    <row r="529" spans="1:6" x14ac:dyDescent="0.25">
      <c r="A529" t="s">
        <v>3330</v>
      </c>
      <c r="B529" t="s">
        <v>3331</v>
      </c>
      <c r="C529">
        <v>3</v>
      </c>
      <c r="D529" t="s">
        <v>30</v>
      </c>
      <c r="E529">
        <v>1</v>
      </c>
      <c r="F529">
        <v>3</v>
      </c>
    </row>
    <row r="530" spans="1:6" x14ac:dyDescent="0.25">
      <c r="A530" t="s">
        <v>3332</v>
      </c>
      <c r="B530" t="s">
        <v>3333</v>
      </c>
      <c r="C530">
        <v>8</v>
      </c>
      <c r="D530" t="s">
        <v>30</v>
      </c>
      <c r="E530">
        <v>1</v>
      </c>
      <c r="F530">
        <v>8</v>
      </c>
    </row>
    <row r="531" spans="1:6" x14ac:dyDescent="0.25">
      <c r="A531" t="s">
        <v>3334</v>
      </c>
      <c r="B531" t="s">
        <v>3335</v>
      </c>
      <c r="C531">
        <v>2</v>
      </c>
      <c r="D531" t="s">
        <v>30</v>
      </c>
      <c r="E531">
        <v>1</v>
      </c>
      <c r="F531">
        <v>2</v>
      </c>
    </row>
    <row r="532" spans="1:6" x14ac:dyDescent="0.25">
      <c r="A532" t="s">
        <v>3336</v>
      </c>
      <c r="B532" t="s">
        <v>3337</v>
      </c>
      <c r="C532">
        <v>6</v>
      </c>
      <c r="D532" t="s">
        <v>30</v>
      </c>
      <c r="E532">
        <v>1</v>
      </c>
      <c r="F532">
        <v>6</v>
      </c>
    </row>
    <row r="533" spans="1:6" x14ac:dyDescent="0.25">
      <c r="A533" t="s">
        <v>3338</v>
      </c>
      <c r="B533" t="s">
        <v>3339</v>
      </c>
      <c r="C533">
        <v>8</v>
      </c>
      <c r="D533" t="s">
        <v>200</v>
      </c>
      <c r="E533">
        <v>1</v>
      </c>
      <c r="F533">
        <v>8</v>
      </c>
    </row>
    <row r="534" spans="1:6" x14ac:dyDescent="0.25">
      <c r="A534" t="s">
        <v>3340</v>
      </c>
      <c r="B534" t="s">
        <v>3341</v>
      </c>
      <c r="C534">
        <v>4</v>
      </c>
      <c r="D534" t="s">
        <v>30</v>
      </c>
      <c r="E534">
        <v>1</v>
      </c>
      <c r="F534">
        <v>4</v>
      </c>
    </row>
    <row r="535" spans="1:6" x14ac:dyDescent="0.25">
      <c r="A535" t="s">
        <v>3342</v>
      </c>
      <c r="B535" t="s">
        <v>3343</v>
      </c>
      <c r="C535">
        <v>3</v>
      </c>
      <c r="D535" t="s">
        <v>30</v>
      </c>
      <c r="E535">
        <v>171.1</v>
      </c>
      <c r="F535">
        <v>513.29999999999995</v>
      </c>
    </row>
    <row r="536" spans="1:6" x14ac:dyDescent="0.25">
      <c r="A536" t="s">
        <v>3344</v>
      </c>
      <c r="B536" t="s">
        <v>3345</v>
      </c>
      <c r="C536">
        <v>130</v>
      </c>
      <c r="D536" t="s">
        <v>30</v>
      </c>
      <c r="E536">
        <v>254.36292307692301</v>
      </c>
      <c r="F536">
        <v>33067.18</v>
      </c>
    </row>
    <row r="537" spans="1:6" x14ac:dyDescent="0.25">
      <c r="A537" t="s">
        <v>3346</v>
      </c>
      <c r="B537" t="s">
        <v>3347</v>
      </c>
      <c r="C537">
        <v>14</v>
      </c>
      <c r="D537" t="s">
        <v>30</v>
      </c>
      <c r="E537">
        <v>589.01</v>
      </c>
      <c r="F537">
        <v>8246.14</v>
      </c>
    </row>
    <row r="538" spans="1:6" x14ac:dyDescent="0.25">
      <c r="A538" t="s">
        <v>3348</v>
      </c>
      <c r="B538" t="s">
        <v>3349</v>
      </c>
      <c r="C538">
        <v>23</v>
      </c>
      <c r="D538" t="s">
        <v>30</v>
      </c>
      <c r="E538">
        <v>1</v>
      </c>
      <c r="F538">
        <v>23</v>
      </c>
    </row>
    <row r="539" spans="1:6" x14ac:dyDescent="0.25">
      <c r="A539" t="s">
        <v>3350</v>
      </c>
      <c r="B539" t="s">
        <v>3351</v>
      </c>
      <c r="C539">
        <v>33</v>
      </c>
      <c r="D539" t="s">
        <v>30</v>
      </c>
      <c r="E539">
        <v>12818.19</v>
      </c>
      <c r="F539">
        <v>423000.27</v>
      </c>
    </row>
    <row r="540" spans="1:6" x14ac:dyDescent="0.25">
      <c r="A540" t="s">
        <v>3352</v>
      </c>
      <c r="B540" t="s">
        <v>3353</v>
      </c>
      <c r="C540">
        <v>5</v>
      </c>
      <c r="D540" t="s">
        <v>30</v>
      </c>
      <c r="E540">
        <v>76.7</v>
      </c>
      <c r="F540">
        <v>383.5</v>
      </c>
    </row>
    <row r="541" spans="1:6" x14ac:dyDescent="0.25">
      <c r="A541" t="s">
        <v>3354</v>
      </c>
      <c r="B541" t="s">
        <v>3355</v>
      </c>
      <c r="C541">
        <v>2</v>
      </c>
      <c r="D541" t="s">
        <v>30</v>
      </c>
      <c r="E541">
        <v>11700</v>
      </c>
      <c r="F541">
        <v>23400</v>
      </c>
    </row>
    <row r="542" spans="1:6" x14ac:dyDescent="0.25">
      <c r="A542" t="s">
        <v>3356</v>
      </c>
      <c r="B542" t="s">
        <v>3357</v>
      </c>
      <c r="C542">
        <v>20</v>
      </c>
      <c r="D542" t="s">
        <v>30</v>
      </c>
      <c r="E542">
        <v>8971.8880000000008</v>
      </c>
      <c r="F542">
        <v>179437.76</v>
      </c>
    </row>
    <row r="543" spans="1:6" x14ac:dyDescent="0.25">
      <c r="A543" t="s">
        <v>3358</v>
      </c>
      <c r="B543" t="s">
        <v>3359</v>
      </c>
      <c r="C543">
        <v>43</v>
      </c>
      <c r="D543" t="s">
        <v>30</v>
      </c>
      <c r="E543">
        <v>8490.5627906976806</v>
      </c>
      <c r="F543">
        <v>365094.2</v>
      </c>
    </row>
    <row r="544" spans="1:6" x14ac:dyDescent="0.25">
      <c r="A544" t="s">
        <v>3360</v>
      </c>
      <c r="B544" t="s">
        <v>3361</v>
      </c>
      <c r="C544">
        <v>21</v>
      </c>
      <c r="D544" t="s">
        <v>30</v>
      </c>
      <c r="E544">
        <v>11818.5619047619</v>
      </c>
      <c r="F544">
        <v>248189.8</v>
      </c>
    </row>
    <row r="545" spans="1:6" x14ac:dyDescent="0.25">
      <c r="A545" t="s">
        <v>3362</v>
      </c>
      <c r="B545" t="s">
        <v>3363</v>
      </c>
      <c r="C545">
        <v>4</v>
      </c>
      <c r="D545" t="s">
        <v>30</v>
      </c>
      <c r="E545">
        <v>14800</v>
      </c>
      <c r="F545">
        <v>59200</v>
      </c>
    </row>
    <row r="546" spans="1:6" x14ac:dyDescent="0.25">
      <c r="A546" t="s">
        <v>3364</v>
      </c>
      <c r="B546" t="s">
        <v>3365</v>
      </c>
      <c r="C546">
        <v>28</v>
      </c>
      <c r="D546" t="s">
        <v>30</v>
      </c>
      <c r="E546">
        <v>10824.1785714286</v>
      </c>
      <c r="F546">
        <v>303077</v>
      </c>
    </row>
    <row r="547" spans="1:6" x14ac:dyDescent="0.25">
      <c r="A547" t="s">
        <v>3366</v>
      </c>
      <c r="B547" t="s">
        <v>3367</v>
      </c>
      <c r="C547">
        <v>1</v>
      </c>
      <c r="D547" t="s">
        <v>30</v>
      </c>
      <c r="E547">
        <v>117.66</v>
      </c>
      <c r="F547">
        <v>117.66</v>
      </c>
    </row>
    <row r="548" spans="1:6" x14ac:dyDescent="0.25">
      <c r="A548" t="s">
        <v>3368</v>
      </c>
      <c r="B548" t="s">
        <v>3369</v>
      </c>
      <c r="C548">
        <v>2</v>
      </c>
      <c r="D548" t="s">
        <v>30</v>
      </c>
      <c r="E548">
        <v>23.89</v>
      </c>
      <c r="F548">
        <v>47.78</v>
      </c>
    </row>
    <row r="549" spans="1:6" x14ac:dyDescent="0.25">
      <c r="A549" t="s">
        <v>3370</v>
      </c>
      <c r="B549" t="s">
        <v>3371</v>
      </c>
      <c r="C549">
        <v>1</v>
      </c>
      <c r="D549" t="s">
        <v>30</v>
      </c>
      <c r="E549">
        <v>271.52</v>
      </c>
      <c r="F549">
        <v>271.52</v>
      </c>
    </row>
    <row r="550" spans="1:6" x14ac:dyDescent="0.25">
      <c r="A550" t="s">
        <v>3372</v>
      </c>
      <c r="B550" t="s">
        <v>3373</v>
      </c>
      <c r="C550">
        <v>2</v>
      </c>
      <c r="D550" t="s">
        <v>30</v>
      </c>
      <c r="E550">
        <v>316.24</v>
      </c>
      <c r="F550">
        <v>632.48</v>
      </c>
    </row>
    <row r="551" spans="1:6" x14ac:dyDescent="0.25">
      <c r="A551" t="s">
        <v>3374</v>
      </c>
      <c r="B551" t="s">
        <v>3375</v>
      </c>
      <c r="C551">
        <v>1</v>
      </c>
      <c r="D551" t="s">
        <v>30</v>
      </c>
      <c r="E551">
        <v>397.66</v>
      </c>
      <c r="F551">
        <v>397.66</v>
      </c>
    </row>
    <row r="552" spans="1:6" x14ac:dyDescent="0.25">
      <c r="A552" t="s">
        <v>3376</v>
      </c>
      <c r="B552" t="s">
        <v>3377</v>
      </c>
      <c r="C552">
        <v>15</v>
      </c>
      <c r="D552" t="s">
        <v>30</v>
      </c>
      <c r="E552">
        <v>61.36</v>
      </c>
      <c r="F552">
        <v>920.4</v>
      </c>
    </row>
    <row r="553" spans="1:6" x14ac:dyDescent="0.25">
      <c r="A553" t="s">
        <v>3378</v>
      </c>
      <c r="B553" t="s">
        <v>3379</v>
      </c>
      <c r="C553">
        <v>6</v>
      </c>
      <c r="D553" t="s">
        <v>30</v>
      </c>
      <c r="E553">
        <v>960.52</v>
      </c>
      <c r="F553">
        <v>5763.12</v>
      </c>
    </row>
    <row r="554" spans="1:6" x14ac:dyDescent="0.25">
      <c r="A554" t="s">
        <v>3380</v>
      </c>
      <c r="B554" t="s">
        <v>3381</v>
      </c>
      <c r="C554">
        <v>4</v>
      </c>
      <c r="D554" t="s">
        <v>30</v>
      </c>
      <c r="E554">
        <v>526.82500000000005</v>
      </c>
      <c r="F554">
        <v>2107.3000000000002</v>
      </c>
    </row>
    <row r="555" spans="1:6" x14ac:dyDescent="0.25">
      <c r="A555" t="s">
        <v>3382</v>
      </c>
      <c r="B555" t="s">
        <v>3383</v>
      </c>
      <c r="C555">
        <v>227</v>
      </c>
      <c r="D555" t="s">
        <v>1182</v>
      </c>
      <c r="E555">
        <v>46.02</v>
      </c>
      <c r="F555">
        <v>10446.540000000001</v>
      </c>
    </row>
    <row r="556" spans="1:6" x14ac:dyDescent="0.25">
      <c r="A556" t="s">
        <v>3384</v>
      </c>
      <c r="B556" t="s">
        <v>3385</v>
      </c>
      <c r="C556">
        <v>2</v>
      </c>
      <c r="D556" t="s">
        <v>30</v>
      </c>
      <c r="E556">
        <v>804.76</v>
      </c>
      <c r="F556">
        <v>1609.52</v>
      </c>
    </row>
    <row r="557" spans="1:6" x14ac:dyDescent="0.25">
      <c r="A557" t="s">
        <v>3386</v>
      </c>
      <c r="B557" t="s">
        <v>3387</v>
      </c>
      <c r="C557">
        <v>2</v>
      </c>
      <c r="D557" t="s">
        <v>30</v>
      </c>
      <c r="E557">
        <v>804.76</v>
      </c>
      <c r="F557">
        <v>1609.52</v>
      </c>
    </row>
    <row r="558" spans="1:6" x14ac:dyDescent="0.25">
      <c r="A558" t="s">
        <v>3388</v>
      </c>
      <c r="B558" t="s">
        <v>3389</v>
      </c>
      <c r="C558">
        <v>1</v>
      </c>
      <c r="D558" t="s">
        <v>30</v>
      </c>
      <c r="E558">
        <v>2015</v>
      </c>
      <c r="F558">
        <v>2015</v>
      </c>
    </row>
    <row r="559" spans="1:6" x14ac:dyDescent="0.25">
      <c r="A559" t="s">
        <v>3390</v>
      </c>
      <c r="B559" t="s">
        <v>3391</v>
      </c>
      <c r="C559">
        <v>12</v>
      </c>
      <c r="D559" t="s">
        <v>30</v>
      </c>
      <c r="E559">
        <v>2832</v>
      </c>
      <c r="F559">
        <v>33984</v>
      </c>
    </row>
    <row r="560" spans="1:6" x14ac:dyDescent="0.25">
      <c r="A560" t="s">
        <v>3392</v>
      </c>
      <c r="B560" t="s">
        <v>3393</v>
      </c>
      <c r="C560">
        <v>4</v>
      </c>
      <c r="D560" t="s">
        <v>30</v>
      </c>
      <c r="E560">
        <v>1</v>
      </c>
      <c r="F560">
        <v>4</v>
      </c>
    </row>
    <row r="561" spans="1:6" x14ac:dyDescent="0.25">
      <c r="A561" t="s">
        <v>3394</v>
      </c>
      <c r="B561" t="s">
        <v>3395</v>
      </c>
      <c r="C561">
        <v>12</v>
      </c>
      <c r="D561" t="s">
        <v>30</v>
      </c>
      <c r="E561">
        <v>3304</v>
      </c>
      <c r="F561">
        <v>39648</v>
      </c>
    </row>
    <row r="562" spans="1:6" x14ac:dyDescent="0.25">
      <c r="A562" t="s">
        <v>3396</v>
      </c>
      <c r="B562" t="s">
        <v>3397</v>
      </c>
      <c r="C562">
        <v>2</v>
      </c>
      <c r="D562" t="s">
        <v>30</v>
      </c>
      <c r="E562">
        <v>1995</v>
      </c>
      <c r="F562">
        <v>3990</v>
      </c>
    </row>
    <row r="563" spans="1:6" x14ac:dyDescent="0.25">
      <c r="A563" t="s">
        <v>3398</v>
      </c>
      <c r="B563" t="s">
        <v>3399</v>
      </c>
      <c r="C563">
        <v>6</v>
      </c>
      <c r="D563" t="s">
        <v>30</v>
      </c>
      <c r="E563">
        <v>1</v>
      </c>
      <c r="F563">
        <v>6</v>
      </c>
    </row>
    <row r="564" spans="1:6" x14ac:dyDescent="0.25">
      <c r="A564" t="s">
        <v>3400</v>
      </c>
      <c r="B564" t="s">
        <v>3401</v>
      </c>
      <c r="C564">
        <v>1</v>
      </c>
      <c r="D564" t="s">
        <v>30</v>
      </c>
      <c r="E564">
        <v>971.73</v>
      </c>
      <c r="F564">
        <v>971.73</v>
      </c>
    </row>
    <row r="565" spans="1:6" x14ac:dyDescent="0.25">
      <c r="A565" t="s">
        <v>4293</v>
      </c>
      <c r="B565" t="s">
        <v>4294</v>
      </c>
      <c r="C565">
        <v>1</v>
      </c>
      <c r="D565" t="s">
        <v>30</v>
      </c>
      <c r="E565">
        <v>971.73</v>
      </c>
      <c r="F565">
        <v>971.73</v>
      </c>
    </row>
    <row r="566" spans="1:6" x14ac:dyDescent="0.25">
      <c r="A566" t="s">
        <v>3402</v>
      </c>
      <c r="B566" t="s">
        <v>3403</v>
      </c>
      <c r="C566">
        <v>8</v>
      </c>
      <c r="D566" t="s">
        <v>30</v>
      </c>
      <c r="E566">
        <v>288.73750000000001</v>
      </c>
      <c r="F566">
        <v>2309.9</v>
      </c>
    </row>
    <row r="567" spans="1:6" x14ac:dyDescent="0.25">
      <c r="A567" t="s">
        <v>3404</v>
      </c>
      <c r="B567" t="s">
        <v>3405</v>
      </c>
      <c r="C567">
        <v>1</v>
      </c>
      <c r="D567" t="s">
        <v>30</v>
      </c>
      <c r="E567">
        <v>666.9</v>
      </c>
      <c r="F567">
        <v>666.9</v>
      </c>
    </row>
    <row r="568" spans="1:6" x14ac:dyDescent="0.25">
      <c r="A568" t="s">
        <v>3406</v>
      </c>
      <c r="B568" t="s">
        <v>3407</v>
      </c>
      <c r="C568">
        <v>39</v>
      </c>
      <c r="D568" t="s">
        <v>30</v>
      </c>
      <c r="E568">
        <v>507.4</v>
      </c>
      <c r="F568">
        <v>19788.599999999999</v>
      </c>
    </row>
    <row r="569" spans="1:6" x14ac:dyDescent="0.25">
      <c r="A569" t="s">
        <v>4295</v>
      </c>
      <c r="B569" t="s">
        <v>4296</v>
      </c>
      <c r="C569">
        <v>192</v>
      </c>
      <c r="D569" t="s">
        <v>30</v>
      </c>
      <c r="E569">
        <v>13.83</v>
      </c>
      <c r="F569">
        <v>2655.36</v>
      </c>
    </row>
    <row r="570" spans="1:6" x14ac:dyDescent="0.25">
      <c r="A570" t="s">
        <v>3408</v>
      </c>
      <c r="B570" t="s">
        <v>3409</v>
      </c>
      <c r="C570">
        <v>9</v>
      </c>
      <c r="D570" t="s">
        <v>30</v>
      </c>
      <c r="E570">
        <v>398.84</v>
      </c>
      <c r="F570">
        <v>3589.56</v>
      </c>
    </row>
    <row r="571" spans="1:6" x14ac:dyDescent="0.25">
      <c r="A571" t="s">
        <v>3410</v>
      </c>
      <c r="B571" t="s">
        <v>3411</v>
      </c>
      <c r="C571">
        <v>9</v>
      </c>
      <c r="D571" t="s">
        <v>30</v>
      </c>
      <c r="E571">
        <v>676.14</v>
      </c>
      <c r="F571">
        <v>6085.26</v>
      </c>
    </row>
    <row r="572" spans="1:6" x14ac:dyDescent="0.25">
      <c r="A572" t="s">
        <v>3412</v>
      </c>
      <c r="B572" t="s">
        <v>3413</v>
      </c>
      <c r="C572">
        <v>9</v>
      </c>
      <c r="D572" t="s">
        <v>30</v>
      </c>
      <c r="E572">
        <v>676.14</v>
      </c>
      <c r="F572">
        <v>6085.26</v>
      </c>
    </row>
    <row r="573" spans="1:6" x14ac:dyDescent="0.25">
      <c r="A573" t="s">
        <v>3414</v>
      </c>
      <c r="B573" t="s">
        <v>3415</v>
      </c>
      <c r="C573">
        <v>9</v>
      </c>
      <c r="D573" t="s">
        <v>30</v>
      </c>
      <c r="E573">
        <v>676.14</v>
      </c>
      <c r="F573">
        <v>6085.26</v>
      </c>
    </row>
    <row r="574" spans="1:6" x14ac:dyDescent="0.25">
      <c r="A574" t="s">
        <v>4297</v>
      </c>
      <c r="B574" t="s">
        <v>4298</v>
      </c>
      <c r="C574">
        <v>4000</v>
      </c>
      <c r="D574" t="s">
        <v>30</v>
      </c>
      <c r="E574">
        <v>88.51</v>
      </c>
      <c r="F574">
        <v>354040</v>
      </c>
    </row>
    <row r="575" spans="1:6" x14ac:dyDescent="0.25">
      <c r="A575" t="s">
        <v>4299</v>
      </c>
      <c r="B575" t="s">
        <v>4300</v>
      </c>
      <c r="C575">
        <v>100</v>
      </c>
      <c r="D575" t="s">
        <v>30</v>
      </c>
      <c r="E575">
        <v>152.38999999999999</v>
      </c>
      <c r="F575">
        <v>15239</v>
      </c>
    </row>
    <row r="576" spans="1:6" x14ac:dyDescent="0.25">
      <c r="A576" t="s">
        <v>3416</v>
      </c>
      <c r="B576" t="s">
        <v>3417</v>
      </c>
      <c r="C576">
        <v>8</v>
      </c>
      <c r="D576" t="s">
        <v>30</v>
      </c>
      <c r="E576">
        <v>1975</v>
      </c>
      <c r="F576">
        <v>15800</v>
      </c>
    </row>
    <row r="577" spans="1:6" x14ac:dyDescent="0.25">
      <c r="A577" t="s">
        <v>3418</v>
      </c>
      <c r="B577" t="s">
        <v>3419</v>
      </c>
      <c r="C577">
        <v>8</v>
      </c>
      <c r="D577" t="s">
        <v>30</v>
      </c>
      <c r="E577">
        <v>1975</v>
      </c>
      <c r="F577">
        <v>15800</v>
      </c>
    </row>
    <row r="578" spans="1:6" x14ac:dyDescent="0.25">
      <c r="A578" t="s">
        <v>3420</v>
      </c>
      <c r="B578" t="s">
        <v>3421</v>
      </c>
      <c r="C578">
        <v>2</v>
      </c>
      <c r="D578" t="s">
        <v>30</v>
      </c>
      <c r="E578">
        <v>302.67</v>
      </c>
      <c r="F578">
        <v>605.34</v>
      </c>
    </row>
    <row r="579" spans="1:6" x14ac:dyDescent="0.25">
      <c r="A579" t="s">
        <v>3422</v>
      </c>
      <c r="B579" t="s">
        <v>3423</v>
      </c>
      <c r="C579">
        <v>40</v>
      </c>
      <c r="D579" t="s">
        <v>30</v>
      </c>
      <c r="E579">
        <v>413</v>
      </c>
      <c r="F579">
        <v>16520</v>
      </c>
    </row>
    <row r="580" spans="1:6" x14ac:dyDescent="0.25">
      <c r="A580" t="s">
        <v>3424</v>
      </c>
      <c r="B580" t="s">
        <v>3425</v>
      </c>
      <c r="C580">
        <v>7</v>
      </c>
      <c r="D580" t="s">
        <v>30</v>
      </c>
      <c r="E580">
        <v>1</v>
      </c>
      <c r="F580">
        <v>7</v>
      </c>
    </row>
    <row r="581" spans="1:6" x14ac:dyDescent="0.25">
      <c r="A581" t="s">
        <v>3426</v>
      </c>
      <c r="B581" t="s">
        <v>3427</v>
      </c>
      <c r="C581">
        <v>11</v>
      </c>
      <c r="D581" t="s">
        <v>30</v>
      </c>
      <c r="E581">
        <v>948.72</v>
      </c>
      <c r="F581">
        <v>10435.92</v>
      </c>
    </row>
    <row r="582" spans="1:6" x14ac:dyDescent="0.25">
      <c r="A582" t="s">
        <v>3428</v>
      </c>
      <c r="B582" t="s">
        <v>3429</v>
      </c>
      <c r="C582">
        <v>57</v>
      </c>
      <c r="D582" t="s">
        <v>30</v>
      </c>
      <c r="E582">
        <v>186.92561403508799</v>
      </c>
      <c r="F582">
        <v>10654.76</v>
      </c>
    </row>
    <row r="583" spans="1:6" x14ac:dyDescent="0.25">
      <c r="A583" t="s">
        <v>3430</v>
      </c>
      <c r="B583" t="s">
        <v>3431</v>
      </c>
      <c r="C583">
        <v>19</v>
      </c>
      <c r="D583" t="s">
        <v>30</v>
      </c>
      <c r="E583">
        <v>141.6</v>
      </c>
      <c r="F583">
        <v>2690.4</v>
      </c>
    </row>
    <row r="584" spans="1:6" x14ac:dyDescent="0.25">
      <c r="A584" t="s">
        <v>3432</v>
      </c>
      <c r="B584" t="s">
        <v>3433</v>
      </c>
      <c r="C584">
        <v>9</v>
      </c>
      <c r="D584" t="s">
        <v>30</v>
      </c>
      <c r="E584">
        <v>243.08</v>
      </c>
      <c r="F584">
        <v>2187.7199999999998</v>
      </c>
    </row>
    <row r="585" spans="1:6" x14ac:dyDescent="0.25">
      <c r="A585" t="s">
        <v>3434</v>
      </c>
      <c r="B585" t="s">
        <v>3435</v>
      </c>
      <c r="C585">
        <v>9</v>
      </c>
      <c r="D585" t="s">
        <v>30</v>
      </c>
      <c r="E585">
        <v>243.08</v>
      </c>
      <c r="F585">
        <v>2187.7199999999998</v>
      </c>
    </row>
    <row r="586" spans="1:6" x14ac:dyDescent="0.25">
      <c r="A586" t="s">
        <v>3436</v>
      </c>
      <c r="B586" t="s">
        <v>3437</v>
      </c>
      <c r="C586">
        <v>10</v>
      </c>
      <c r="D586" t="s">
        <v>30</v>
      </c>
      <c r="E586">
        <v>243.08</v>
      </c>
      <c r="F586">
        <v>2430.8000000000002</v>
      </c>
    </row>
    <row r="587" spans="1:6" x14ac:dyDescent="0.25">
      <c r="A587" t="s">
        <v>3438</v>
      </c>
      <c r="B587" t="s">
        <v>3439</v>
      </c>
      <c r="C587">
        <v>8</v>
      </c>
      <c r="D587" t="s">
        <v>30</v>
      </c>
      <c r="E587">
        <v>243.08</v>
      </c>
      <c r="F587">
        <v>1944.64</v>
      </c>
    </row>
    <row r="588" spans="1:6" x14ac:dyDescent="0.25">
      <c r="A588" t="s">
        <v>3440</v>
      </c>
      <c r="B588" t="s">
        <v>3441</v>
      </c>
      <c r="C588">
        <v>7</v>
      </c>
      <c r="D588" t="s">
        <v>30</v>
      </c>
      <c r="E588">
        <v>243.08</v>
      </c>
      <c r="F588">
        <v>1701.56</v>
      </c>
    </row>
    <row r="589" spans="1:6" x14ac:dyDescent="0.25">
      <c r="A589" t="s">
        <v>3442</v>
      </c>
      <c r="B589" t="s">
        <v>3443</v>
      </c>
      <c r="C589">
        <v>8</v>
      </c>
      <c r="D589" t="s">
        <v>30</v>
      </c>
      <c r="E589">
        <v>243.08</v>
      </c>
      <c r="F589">
        <v>1944.64</v>
      </c>
    </row>
    <row r="590" spans="1:6" x14ac:dyDescent="0.25">
      <c r="A590" t="s">
        <v>3444</v>
      </c>
      <c r="B590" t="s">
        <v>3445</v>
      </c>
      <c r="C590">
        <v>6</v>
      </c>
      <c r="D590" t="s">
        <v>30</v>
      </c>
      <c r="E590">
        <v>243.08</v>
      </c>
      <c r="F590">
        <v>1458.48</v>
      </c>
    </row>
    <row r="591" spans="1:6" x14ac:dyDescent="0.25">
      <c r="A591" t="s">
        <v>3446</v>
      </c>
      <c r="B591" t="s">
        <v>3447</v>
      </c>
      <c r="C591">
        <v>4</v>
      </c>
      <c r="D591" t="s">
        <v>30</v>
      </c>
      <c r="E591">
        <v>243.08</v>
      </c>
      <c r="F591">
        <v>972.32</v>
      </c>
    </row>
    <row r="592" spans="1:6" x14ac:dyDescent="0.25">
      <c r="A592" t="s">
        <v>3448</v>
      </c>
      <c r="B592" t="s">
        <v>3449</v>
      </c>
      <c r="C592">
        <v>4</v>
      </c>
      <c r="D592" t="s">
        <v>30</v>
      </c>
      <c r="E592">
        <v>243.08</v>
      </c>
      <c r="F592">
        <v>972.32</v>
      </c>
    </row>
    <row r="593" spans="1:6" x14ac:dyDescent="0.25">
      <c r="A593" t="s">
        <v>3450</v>
      </c>
      <c r="B593" t="s">
        <v>3451</v>
      </c>
      <c r="C593">
        <v>15</v>
      </c>
      <c r="D593" t="s">
        <v>30</v>
      </c>
      <c r="E593">
        <v>1195.3399999999999</v>
      </c>
      <c r="F593">
        <v>17930.099999999999</v>
      </c>
    </row>
    <row r="594" spans="1:6" x14ac:dyDescent="0.25">
      <c r="A594" t="s">
        <v>3452</v>
      </c>
      <c r="B594" t="s">
        <v>3453</v>
      </c>
      <c r="C594">
        <v>21</v>
      </c>
      <c r="D594" t="s">
        <v>30</v>
      </c>
      <c r="E594">
        <v>248.89190476190501</v>
      </c>
      <c r="F594">
        <v>5226.7299999999996</v>
      </c>
    </row>
    <row r="595" spans="1:6" x14ac:dyDescent="0.25">
      <c r="A595" t="s">
        <v>3454</v>
      </c>
      <c r="B595" t="s">
        <v>3455</v>
      </c>
      <c r="C595">
        <v>1500</v>
      </c>
      <c r="D595" t="s">
        <v>30</v>
      </c>
      <c r="E595">
        <v>77.88</v>
      </c>
      <c r="F595">
        <v>116820</v>
      </c>
    </row>
    <row r="596" spans="1:6" x14ac:dyDescent="0.25">
      <c r="A596" t="s">
        <v>3456</v>
      </c>
      <c r="B596" t="s">
        <v>3457</v>
      </c>
      <c r="C596">
        <v>4</v>
      </c>
      <c r="D596" t="s">
        <v>30</v>
      </c>
      <c r="E596">
        <v>129.80000000000001</v>
      </c>
      <c r="F596">
        <v>519.20000000000005</v>
      </c>
    </row>
    <row r="597" spans="1:6" x14ac:dyDescent="0.25">
      <c r="A597" t="s">
        <v>3458</v>
      </c>
      <c r="B597" t="s">
        <v>3459</v>
      </c>
      <c r="C597">
        <v>20</v>
      </c>
      <c r="D597" t="s">
        <v>30</v>
      </c>
      <c r="E597">
        <v>250.16</v>
      </c>
      <c r="F597">
        <v>5003.2</v>
      </c>
    </row>
    <row r="598" spans="1:6" x14ac:dyDescent="0.25">
      <c r="A598" t="s">
        <v>3460</v>
      </c>
      <c r="B598" t="s">
        <v>3461</v>
      </c>
      <c r="C598">
        <v>10</v>
      </c>
      <c r="D598" t="s">
        <v>30</v>
      </c>
      <c r="E598">
        <v>354</v>
      </c>
      <c r="F598">
        <v>3540</v>
      </c>
    </row>
    <row r="599" spans="1:6" x14ac:dyDescent="0.25">
      <c r="A599" t="s">
        <v>3462</v>
      </c>
      <c r="B599" t="s">
        <v>3463</v>
      </c>
      <c r="C599">
        <v>4</v>
      </c>
      <c r="D599" t="s">
        <v>30</v>
      </c>
      <c r="E599">
        <v>1117.42</v>
      </c>
      <c r="F599">
        <v>4469.68</v>
      </c>
    </row>
    <row r="600" spans="1:6" x14ac:dyDescent="0.25">
      <c r="A600" t="s">
        <v>3464</v>
      </c>
      <c r="B600" t="s">
        <v>3465</v>
      </c>
      <c r="C600">
        <v>7</v>
      </c>
      <c r="D600" t="s">
        <v>30</v>
      </c>
      <c r="E600">
        <v>335.74285714285702</v>
      </c>
      <c r="F600">
        <v>2350.1999999999998</v>
      </c>
    </row>
    <row r="601" spans="1:6" x14ac:dyDescent="0.25">
      <c r="A601" t="s">
        <v>3466</v>
      </c>
      <c r="B601" t="s">
        <v>3467</v>
      </c>
      <c r="C601">
        <v>25</v>
      </c>
      <c r="D601" t="s">
        <v>30</v>
      </c>
      <c r="E601">
        <v>6.61</v>
      </c>
      <c r="F601">
        <v>165.25</v>
      </c>
    </row>
    <row r="602" spans="1:6" x14ac:dyDescent="0.25">
      <c r="A602" t="s">
        <v>4301</v>
      </c>
      <c r="B602" t="s">
        <v>4302</v>
      </c>
      <c r="C602">
        <v>100</v>
      </c>
      <c r="D602" t="s">
        <v>30</v>
      </c>
      <c r="E602">
        <v>28.32</v>
      </c>
      <c r="F602">
        <v>2832</v>
      </c>
    </row>
    <row r="603" spans="1:6" x14ac:dyDescent="0.25">
      <c r="A603" t="s">
        <v>3468</v>
      </c>
      <c r="B603" t="s">
        <v>3469</v>
      </c>
      <c r="C603">
        <v>100</v>
      </c>
      <c r="D603" t="s">
        <v>30</v>
      </c>
      <c r="E603">
        <v>14.16</v>
      </c>
      <c r="F603">
        <v>1416</v>
      </c>
    </row>
    <row r="604" spans="1:6" x14ac:dyDescent="0.25">
      <c r="A604" t="s">
        <v>3470</v>
      </c>
      <c r="B604" t="s">
        <v>4303</v>
      </c>
      <c r="C604">
        <v>100</v>
      </c>
      <c r="D604" t="s">
        <v>30</v>
      </c>
      <c r="E604">
        <v>29.5</v>
      </c>
      <c r="F604">
        <v>2950</v>
      </c>
    </row>
    <row r="605" spans="1:6" x14ac:dyDescent="0.25">
      <c r="A605" t="s">
        <v>3472</v>
      </c>
      <c r="B605" t="s">
        <v>3473</v>
      </c>
      <c r="C605">
        <v>150</v>
      </c>
      <c r="D605" t="s">
        <v>30</v>
      </c>
      <c r="E605">
        <v>11.8</v>
      </c>
      <c r="F605">
        <v>1770</v>
      </c>
    </row>
    <row r="606" spans="1:6" x14ac:dyDescent="0.25">
      <c r="A606" t="s">
        <v>3474</v>
      </c>
      <c r="B606" t="s">
        <v>3475</v>
      </c>
      <c r="C606">
        <v>1</v>
      </c>
      <c r="D606" t="s">
        <v>30</v>
      </c>
      <c r="E606">
        <v>1250</v>
      </c>
      <c r="F606">
        <v>1250</v>
      </c>
    </row>
    <row r="607" spans="1:6" x14ac:dyDescent="0.25">
      <c r="A607" t="s">
        <v>3476</v>
      </c>
      <c r="B607" t="s">
        <v>3477</v>
      </c>
      <c r="C607">
        <v>10</v>
      </c>
      <c r="D607" t="s">
        <v>30</v>
      </c>
      <c r="E607">
        <v>5888.2</v>
      </c>
      <c r="F607">
        <v>58882</v>
      </c>
    </row>
    <row r="608" spans="1:6" x14ac:dyDescent="0.25">
      <c r="A608" t="s">
        <v>3478</v>
      </c>
      <c r="B608" t="s">
        <v>3479</v>
      </c>
      <c r="C608">
        <v>28</v>
      </c>
      <c r="D608" t="s">
        <v>30</v>
      </c>
      <c r="E608">
        <v>868.78</v>
      </c>
      <c r="F608">
        <v>24325.84</v>
      </c>
    </row>
    <row r="609" spans="1:6" x14ac:dyDescent="0.25">
      <c r="A609" t="s">
        <v>3480</v>
      </c>
      <c r="B609" t="s">
        <v>3481</v>
      </c>
      <c r="C609">
        <v>7</v>
      </c>
      <c r="D609" t="s">
        <v>30</v>
      </c>
      <c r="E609">
        <v>749.3</v>
      </c>
      <c r="F609">
        <v>5245.1</v>
      </c>
    </row>
    <row r="610" spans="1:6" x14ac:dyDescent="0.25">
      <c r="A610" t="s">
        <v>3482</v>
      </c>
      <c r="B610" t="s">
        <v>3483</v>
      </c>
      <c r="C610">
        <v>2</v>
      </c>
      <c r="D610" t="s">
        <v>30</v>
      </c>
      <c r="E610">
        <v>2876.25</v>
      </c>
      <c r="F610">
        <v>5752.5</v>
      </c>
    </row>
    <row r="611" spans="1:6" x14ac:dyDescent="0.25">
      <c r="A611" t="s">
        <v>3484</v>
      </c>
      <c r="B611" t="s">
        <v>3485</v>
      </c>
      <c r="C611">
        <v>11</v>
      </c>
      <c r="D611" t="s">
        <v>30</v>
      </c>
      <c r="E611">
        <v>749.3</v>
      </c>
      <c r="F611">
        <v>8242.2999999999993</v>
      </c>
    </row>
    <row r="612" spans="1:6" x14ac:dyDescent="0.25">
      <c r="A612" t="s">
        <v>3486</v>
      </c>
      <c r="B612" t="s">
        <v>3487</v>
      </c>
      <c r="C612">
        <v>6</v>
      </c>
      <c r="D612" t="s">
        <v>30</v>
      </c>
      <c r="E612">
        <v>749.3</v>
      </c>
      <c r="F612">
        <v>4495.8</v>
      </c>
    </row>
    <row r="613" spans="1:6" x14ac:dyDescent="0.25">
      <c r="A613" t="s">
        <v>3490</v>
      </c>
      <c r="B613" t="s">
        <v>3491</v>
      </c>
      <c r="C613">
        <v>19</v>
      </c>
      <c r="D613" t="s">
        <v>30</v>
      </c>
      <c r="E613">
        <v>1224.25</v>
      </c>
      <c r="F613">
        <v>23260.75</v>
      </c>
    </row>
    <row r="614" spans="1:6" x14ac:dyDescent="0.25">
      <c r="A614" t="s">
        <v>3492</v>
      </c>
      <c r="B614" t="s">
        <v>3493</v>
      </c>
      <c r="C614">
        <v>3</v>
      </c>
      <c r="D614" t="s">
        <v>30</v>
      </c>
      <c r="E614">
        <v>920</v>
      </c>
      <c r="F614">
        <v>2760</v>
      </c>
    </row>
    <row r="615" spans="1:6" x14ac:dyDescent="0.25">
      <c r="A615" t="s">
        <v>3494</v>
      </c>
      <c r="B615" t="s">
        <v>3495</v>
      </c>
      <c r="C615">
        <v>1</v>
      </c>
      <c r="D615" t="s">
        <v>30</v>
      </c>
      <c r="E615">
        <v>5982.6</v>
      </c>
      <c r="F615">
        <v>5982.6</v>
      </c>
    </row>
    <row r="616" spans="1:6" x14ac:dyDescent="0.25">
      <c r="A616" t="s">
        <v>3496</v>
      </c>
      <c r="B616" t="s">
        <v>3497</v>
      </c>
      <c r="C616">
        <v>8</v>
      </c>
      <c r="D616" t="s">
        <v>30</v>
      </c>
      <c r="E616">
        <v>3975.42</v>
      </c>
      <c r="F616">
        <v>31803.360000000001</v>
      </c>
    </row>
    <row r="617" spans="1:6" x14ac:dyDescent="0.25">
      <c r="A617" t="s">
        <v>3498</v>
      </c>
      <c r="B617" t="s">
        <v>3499</v>
      </c>
      <c r="C617">
        <v>11</v>
      </c>
      <c r="D617" t="s">
        <v>30</v>
      </c>
      <c r="E617">
        <v>5982.6</v>
      </c>
      <c r="F617">
        <v>65808.600000000006</v>
      </c>
    </row>
    <row r="618" spans="1:6" x14ac:dyDescent="0.25">
      <c r="A618" t="s">
        <v>3500</v>
      </c>
      <c r="B618" t="s">
        <v>3501</v>
      </c>
      <c r="C618">
        <v>10</v>
      </c>
      <c r="D618" t="s">
        <v>30</v>
      </c>
      <c r="E618">
        <v>5982.6</v>
      </c>
      <c r="F618">
        <v>59826</v>
      </c>
    </row>
    <row r="619" spans="1:6" x14ac:dyDescent="0.25">
      <c r="A619" t="s">
        <v>3502</v>
      </c>
      <c r="B619" t="s">
        <v>3503</v>
      </c>
      <c r="C619">
        <v>17</v>
      </c>
      <c r="D619" t="s">
        <v>30</v>
      </c>
      <c r="E619">
        <v>2342.3000000000002</v>
      </c>
      <c r="F619">
        <v>39819.1</v>
      </c>
    </row>
    <row r="620" spans="1:6" x14ac:dyDescent="0.25">
      <c r="A620" t="s">
        <v>3504</v>
      </c>
      <c r="B620" t="s">
        <v>3505</v>
      </c>
      <c r="C620">
        <v>1</v>
      </c>
      <c r="D620" t="s">
        <v>30</v>
      </c>
      <c r="E620">
        <v>749.3</v>
      </c>
      <c r="F620">
        <v>749.3</v>
      </c>
    </row>
    <row r="621" spans="1:6" x14ac:dyDescent="0.25">
      <c r="A621" t="s">
        <v>3506</v>
      </c>
      <c r="B621" t="s">
        <v>3507</v>
      </c>
      <c r="C621">
        <v>20</v>
      </c>
      <c r="D621" t="s">
        <v>30</v>
      </c>
      <c r="E621">
        <v>236</v>
      </c>
      <c r="F621">
        <v>4720</v>
      </c>
    </row>
    <row r="622" spans="1:6" x14ac:dyDescent="0.25">
      <c r="A622" t="s">
        <v>3508</v>
      </c>
      <c r="B622" t="s">
        <v>3509</v>
      </c>
      <c r="C622">
        <v>2</v>
      </c>
      <c r="D622" t="s">
        <v>30</v>
      </c>
      <c r="E622">
        <v>396.48</v>
      </c>
      <c r="F622">
        <v>792.96</v>
      </c>
    </row>
    <row r="623" spans="1:6" x14ac:dyDescent="0.25">
      <c r="A623" t="s">
        <v>4304</v>
      </c>
      <c r="B623" t="s">
        <v>3511</v>
      </c>
      <c r="C623">
        <v>1</v>
      </c>
      <c r="D623" t="s">
        <v>30</v>
      </c>
      <c r="E623">
        <v>2070.9</v>
      </c>
      <c r="F623">
        <v>2070.9</v>
      </c>
    </row>
    <row r="624" spans="1:6" x14ac:dyDescent="0.25">
      <c r="A624" t="s">
        <v>3510</v>
      </c>
      <c r="B624" t="s">
        <v>3511</v>
      </c>
      <c r="C624">
        <v>1</v>
      </c>
      <c r="D624" t="s">
        <v>30</v>
      </c>
      <c r="E624">
        <v>2070.9</v>
      </c>
      <c r="F624">
        <v>2070.9</v>
      </c>
    </row>
    <row r="625" spans="1:6" x14ac:dyDescent="0.25">
      <c r="A625" t="s">
        <v>3512</v>
      </c>
      <c r="B625" t="s">
        <v>4305</v>
      </c>
      <c r="C625">
        <v>22</v>
      </c>
      <c r="D625" t="s">
        <v>30</v>
      </c>
      <c r="E625">
        <v>259.60000000000002</v>
      </c>
      <c r="F625">
        <v>5711.2</v>
      </c>
    </row>
    <row r="626" spans="1:6" x14ac:dyDescent="0.25">
      <c r="A626" t="s">
        <v>3514</v>
      </c>
      <c r="B626" t="s">
        <v>3515</v>
      </c>
      <c r="C626">
        <v>1</v>
      </c>
      <c r="D626" t="s">
        <v>30</v>
      </c>
      <c r="E626">
        <v>15340</v>
      </c>
      <c r="F626">
        <v>15340</v>
      </c>
    </row>
    <row r="627" spans="1:6" x14ac:dyDescent="0.25">
      <c r="A627" t="s">
        <v>3516</v>
      </c>
      <c r="B627" t="s">
        <v>3517</v>
      </c>
      <c r="C627">
        <v>1</v>
      </c>
      <c r="D627" t="s">
        <v>30</v>
      </c>
      <c r="E627">
        <v>41300</v>
      </c>
      <c r="F627">
        <v>41300</v>
      </c>
    </row>
    <row r="628" spans="1:6" x14ac:dyDescent="0.25">
      <c r="A628" t="s">
        <v>3518</v>
      </c>
      <c r="B628" t="s">
        <v>3519</v>
      </c>
      <c r="C628">
        <v>1</v>
      </c>
      <c r="D628" t="s">
        <v>30</v>
      </c>
      <c r="E628">
        <v>590</v>
      </c>
      <c r="F628">
        <v>590</v>
      </c>
    </row>
    <row r="629" spans="1:6" x14ac:dyDescent="0.25">
      <c r="A629" t="s">
        <v>3520</v>
      </c>
      <c r="B629" t="s">
        <v>3521</v>
      </c>
      <c r="C629">
        <v>113</v>
      </c>
      <c r="D629" t="s">
        <v>30</v>
      </c>
      <c r="E629">
        <v>409.33</v>
      </c>
      <c r="F629">
        <v>46254.29</v>
      </c>
    </row>
    <row r="630" spans="1:6" x14ac:dyDescent="0.25">
      <c r="A630" t="s">
        <v>3522</v>
      </c>
      <c r="B630" t="s">
        <v>3523</v>
      </c>
      <c r="C630">
        <v>189</v>
      </c>
      <c r="D630" t="s">
        <v>30</v>
      </c>
      <c r="E630">
        <v>511.54</v>
      </c>
      <c r="F630">
        <v>96681.06</v>
      </c>
    </row>
    <row r="631" spans="1:6" x14ac:dyDescent="0.25">
      <c r="A631" t="s">
        <v>3524</v>
      </c>
      <c r="B631" t="s">
        <v>3525</v>
      </c>
      <c r="C631">
        <v>22</v>
      </c>
      <c r="D631" t="s">
        <v>30</v>
      </c>
      <c r="E631">
        <v>382.89</v>
      </c>
      <c r="F631">
        <v>8423.58</v>
      </c>
    </row>
    <row r="632" spans="1:6" x14ac:dyDescent="0.25">
      <c r="A632" t="s">
        <v>3526</v>
      </c>
      <c r="B632" t="s">
        <v>3527</v>
      </c>
      <c r="C632">
        <v>12</v>
      </c>
      <c r="D632" t="s">
        <v>30</v>
      </c>
      <c r="E632">
        <v>837.8</v>
      </c>
      <c r="F632">
        <v>10053.6</v>
      </c>
    </row>
    <row r="633" spans="1:6" x14ac:dyDescent="0.25">
      <c r="A633" t="s">
        <v>3528</v>
      </c>
      <c r="B633" t="s">
        <v>3529</v>
      </c>
      <c r="C633">
        <v>4</v>
      </c>
      <c r="D633" t="s">
        <v>30</v>
      </c>
      <c r="E633">
        <v>1</v>
      </c>
      <c r="F633">
        <v>4</v>
      </c>
    </row>
    <row r="634" spans="1:6" x14ac:dyDescent="0.25">
      <c r="A634" t="s">
        <v>3530</v>
      </c>
      <c r="B634" t="s">
        <v>3531</v>
      </c>
      <c r="C634">
        <v>26</v>
      </c>
      <c r="D634" t="s">
        <v>30</v>
      </c>
      <c r="E634">
        <v>7.5423076923076904</v>
      </c>
      <c r="F634">
        <v>196.1</v>
      </c>
    </row>
    <row r="635" spans="1:6" x14ac:dyDescent="0.25">
      <c r="A635" t="s">
        <v>3532</v>
      </c>
      <c r="B635" t="s">
        <v>3533</v>
      </c>
      <c r="C635">
        <v>116</v>
      </c>
      <c r="D635" t="s">
        <v>30</v>
      </c>
      <c r="E635">
        <v>2</v>
      </c>
      <c r="F635">
        <v>232</v>
      </c>
    </row>
    <row r="636" spans="1:6" x14ac:dyDescent="0.25">
      <c r="A636" t="s">
        <v>3534</v>
      </c>
      <c r="B636" t="s">
        <v>3535</v>
      </c>
      <c r="C636">
        <v>30</v>
      </c>
      <c r="D636" t="s">
        <v>30</v>
      </c>
      <c r="E636">
        <v>94.15</v>
      </c>
      <c r="F636">
        <v>2824.5</v>
      </c>
    </row>
    <row r="637" spans="1:6" x14ac:dyDescent="0.25">
      <c r="A637" t="s">
        <v>3536</v>
      </c>
      <c r="B637" t="s">
        <v>3537</v>
      </c>
      <c r="C637">
        <v>941</v>
      </c>
      <c r="D637" t="s">
        <v>30</v>
      </c>
      <c r="E637">
        <v>436.25013815090301</v>
      </c>
      <c r="F637">
        <v>410511.38</v>
      </c>
    </row>
    <row r="638" spans="1:6" x14ac:dyDescent="0.25">
      <c r="A638" t="s">
        <v>4306</v>
      </c>
      <c r="B638" t="s">
        <v>376</v>
      </c>
      <c r="C638">
        <v>2440</v>
      </c>
      <c r="D638" t="s">
        <v>30</v>
      </c>
      <c r="E638">
        <v>76</v>
      </c>
      <c r="F638">
        <v>185440</v>
      </c>
    </row>
    <row r="639" spans="1:6" x14ac:dyDescent="0.25">
      <c r="A639" t="s">
        <v>3538</v>
      </c>
      <c r="B639" t="s">
        <v>3539</v>
      </c>
      <c r="C639">
        <v>500</v>
      </c>
      <c r="D639" t="s">
        <v>30</v>
      </c>
      <c r="E639">
        <v>301.89999999999998</v>
      </c>
      <c r="F639">
        <v>150950</v>
      </c>
    </row>
    <row r="640" spans="1:6" x14ac:dyDescent="0.25">
      <c r="A640" t="s">
        <v>3540</v>
      </c>
      <c r="B640" t="s">
        <v>3541</v>
      </c>
      <c r="C640">
        <v>40</v>
      </c>
      <c r="D640" t="s">
        <v>30</v>
      </c>
      <c r="E640">
        <v>153.4</v>
      </c>
      <c r="F640">
        <v>6136</v>
      </c>
    </row>
    <row r="641" spans="1:6" x14ac:dyDescent="0.25">
      <c r="A641" t="s">
        <v>3542</v>
      </c>
      <c r="B641" t="s">
        <v>3543</v>
      </c>
      <c r="C641">
        <v>169</v>
      </c>
      <c r="D641" t="s">
        <v>200</v>
      </c>
      <c r="E641">
        <v>80.239999999999995</v>
      </c>
      <c r="F641">
        <v>13560.56</v>
      </c>
    </row>
    <row r="642" spans="1:6" x14ac:dyDescent="0.25">
      <c r="A642" t="s">
        <v>3544</v>
      </c>
      <c r="B642" t="s">
        <v>3545</v>
      </c>
      <c r="C642">
        <v>24</v>
      </c>
      <c r="D642" t="s">
        <v>30</v>
      </c>
      <c r="E642">
        <v>495.5</v>
      </c>
      <c r="F642">
        <v>11892</v>
      </c>
    </row>
    <row r="643" spans="1:6" x14ac:dyDescent="0.25">
      <c r="A643" t="s">
        <v>3546</v>
      </c>
      <c r="B643" t="s">
        <v>3547</v>
      </c>
      <c r="C643">
        <v>48</v>
      </c>
      <c r="D643" t="s">
        <v>30</v>
      </c>
      <c r="E643">
        <v>413</v>
      </c>
      <c r="F643">
        <v>19824</v>
      </c>
    </row>
    <row r="644" spans="1:6" x14ac:dyDescent="0.25">
      <c r="A644" t="s">
        <v>3548</v>
      </c>
      <c r="B644" t="s">
        <v>3549</v>
      </c>
      <c r="C644">
        <v>1639</v>
      </c>
      <c r="D644" t="s">
        <v>30</v>
      </c>
      <c r="E644">
        <v>88.503599755948699</v>
      </c>
      <c r="F644">
        <v>145057.4</v>
      </c>
    </row>
    <row r="645" spans="1:6" x14ac:dyDescent="0.25">
      <c r="A645" t="s">
        <v>3550</v>
      </c>
      <c r="B645" t="s">
        <v>3551</v>
      </c>
      <c r="C645">
        <v>112</v>
      </c>
      <c r="D645" t="s">
        <v>30</v>
      </c>
      <c r="E645">
        <v>1531.64</v>
      </c>
      <c r="F645">
        <v>171543.67999999999</v>
      </c>
    </row>
    <row r="646" spans="1:6" x14ac:dyDescent="0.25">
      <c r="A646" t="s">
        <v>3552</v>
      </c>
      <c r="B646" t="s">
        <v>3553</v>
      </c>
      <c r="C646">
        <v>1595</v>
      </c>
      <c r="D646" t="s">
        <v>30</v>
      </c>
      <c r="E646">
        <v>10.62</v>
      </c>
      <c r="F646">
        <v>16938.900000000001</v>
      </c>
    </row>
    <row r="647" spans="1:6" x14ac:dyDescent="0.25">
      <c r="A647" t="s">
        <v>3554</v>
      </c>
      <c r="B647" t="s">
        <v>3555</v>
      </c>
      <c r="C647">
        <v>64</v>
      </c>
      <c r="D647" t="s">
        <v>30</v>
      </c>
      <c r="E647">
        <v>173.65</v>
      </c>
      <c r="F647">
        <v>11113.6</v>
      </c>
    </row>
    <row r="648" spans="1:6" x14ac:dyDescent="0.25">
      <c r="A648" t="s">
        <v>3556</v>
      </c>
      <c r="B648" t="s">
        <v>3557</v>
      </c>
      <c r="C648">
        <v>1</v>
      </c>
      <c r="D648" t="s">
        <v>30</v>
      </c>
      <c r="E648">
        <v>218.3</v>
      </c>
      <c r="F648">
        <v>218.3</v>
      </c>
    </row>
    <row r="649" spans="1:6" x14ac:dyDescent="0.25">
      <c r="A649" t="s">
        <v>4307</v>
      </c>
      <c r="B649" t="s">
        <v>4308</v>
      </c>
      <c r="C649">
        <v>30</v>
      </c>
      <c r="D649" t="s">
        <v>30</v>
      </c>
      <c r="E649">
        <v>22.42</v>
      </c>
      <c r="F649">
        <v>672.6</v>
      </c>
    </row>
    <row r="650" spans="1:6" x14ac:dyDescent="0.25">
      <c r="A650" t="s">
        <v>4309</v>
      </c>
      <c r="B650" t="s">
        <v>4310</v>
      </c>
      <c r="C650">
        <v>30</v>
      </c>
      <c r="D650" t="s">
        <v>30</v>
      </c>
      <c r="E650">
        <v>22.42</v>
      </c>
      <c r="F650">
        <v>672.6</v>
      </c>
    </row>
    <row r="651" spans="1:6" x14ac:dyDescent="0.25">
      <c r="A651" t="s">
        <v>4311</v>
      </c>
      <c r="B651" t="s">
        <v>4312</v>
      </c>
      <c r="C651">
        <v>30</v>
      </c>
      <c r="D651" t="s">
        <v>30</v>
      </c>
      <c r="E651">
        <v>22.42</v>
      </c>
      <c r="F651">
        <v>672.6</v>
      </c>
    </row>
    <row r="652" spans="1:6" x14ac:dyDescent="0.25">
      <c r="A652" t="s">
        <v>3558</v>
      </c>
      <c r="B652" t="s">
        <v>3559</v>
      </c>
      <c r="C652">
        <v>2950</v>
      </c>
      <c r="D652" t="s">
        <v>30</v>
      </c>
      <c r="E652">
        <v>24.78</v>
      </c>
      <c r="F652">
        <v>73101</v>
      </c>
    </row>
    <row r="653" spans="1:6" x14ac:dyDescent="0.25">
      <c r="A653" t="s">
        <v>3560</v>
      </c>
      <c r="B653" t="s">
        <v>3561</v>
      </c>
      <c r="C653">
        <v>3</v>
      </c>
      <c r="D653" t="s">
        <v>30</v>
      </c>
      <c r="E653">
        <v>1090.32</v>
      </c>
      <c r="F653">
        <v>3270.96</v>
      </c>
    </row>
    <row r="654" spans="1:6" x14ac:dyDescent="0.25">
      <c r="A654" t="s">
        <v>3562</v>
      </c>
      <c r="B654" t="s">
        <v>3563</v>
      </c>
      <c r="C654">
        <v>60</v>
      </c>
      <c r="D654" t="s">
        <v>30</v>
      </c>
      <c r="E654">
        <v>23.6</v>
      </c>
      <c r="F654">
        <v>1416</v>
      </c>
    </row>
    <row r="655" spans="1:6" x14ac:dyDescent="0.25">
      <c r="A655" t="s">
        <v>3564</v>
      </c>
      <c r="B655" t="s">
        <v>3565</v>
      </c>
      <c r="C655">
        <v>14</v>
      </c>
      <c r="D655" t="s">
        <v>30</v>
      </c>
      <c r="E655">
        <v>12862</v>
      </c>
      <c r="F655">
        <v>180068</v>
      </c>
    </row>
    <row r="656" spans="1:6" x14ac:dyDescent="0.25">
      <c r="A656" t="s">
        <v>4313</v>
      </c>
      <c r="B656" t="s">
        <v>4314</v>
      </c>
      <c r="C656">
        <v>40</v>
      </c>
      <c r="D656" t="s">
        <v>30</v>
      </c>
      <c r="E656">
        <v>3640.01</v>
      </c>
      <c r="F656">
        <v>145600.4</v>
      </c>
    </row>
    <row r="657" spans="1:6" x14ac:dyDescent="0.25">
      <c r="A657" t="s">
        <v>3566</v>
      </c>
      <c r="B657" t="s">
        <v>3567</v>
      </c>
      <c r="C657">
        <v>5</v>
      </c>
      <c r="D657" t="s">
        <v>30</v>
      </c>
      <c r="E657">
        <v>1</v>
      </c>
      <c r="F657">
        <v>5</v>
      </c>
    </row>
    <row r="658" spans="1:6" x14ac:dyDescent="0.25">
      <c r="A658" t="s">
        <v>3568</v>
      </c>
      <c r="B658" t="s">
        <v>3569</v>
      </c>
      <c r="C658">
        <v>18</v>
      </c>
      <c r="D658" t="s">
        <v>30</v>
      </c>
      <c r="E658">
        <v>5323.2288888888897</v>
      </c>
      <c r="F658">
        <v>95818.12</v>
      </c>
    </row>
    <row r="659" spans="1:6" x14ac:dyDescent="0.25">
      <c r="A659" t="s">
        <v>3570</v>
      </c>
      <c r="B659" t="s">
        <v>3571</v>
      </c>
      <c r="C659">
        <v>2</v>
      </c>
      <c r="D659" t="s">
        <v>30</v>
      </c>
      <c r="E659">
        <v>55.76</v>
      </c>
      <c r="F659">
        <v>111.52</v>
      </c>
    </row>
    <row r="660" spans="1:6" x14ac:dyDescent="0.25">
      <c r="A660" t="s">
        <v>3572</v>
      </c>
      <c r="B660" t="s">
        <v>3573</v>
      </c>
      <c r="C660">
        <v>4</v>
      </c>
      <c r="D660" t="s">
        <v>30</v>
      </c>
      <c r="E660">
        <v>42.86</v>
      </c>
      <c r="F660">
        <v>171.44</v>
      </c>
    </row>
    <row r="661" spans="1:6" x14ac:dyDescent="0.25">
      <c r="A661" t="s">
        <v>3574</v>
      </c>
      <c r="B661" t="s">
        <v>3575</v>
      </c>
      <c r="C661">
        <v>1</v>
      </c>
      <c r="D661" t="s">
        <v>30</v>
      </c>
      <c r="E661">
        <v>202.17</v>
      </c>
      <c r="F661">
        <v>202.17</v>
      </c>
    </row>
    <row r="662" spans="1:6" x14ac:dyDescent="0.25">
      <c r="A662" t="s">
        <v>3576</v>
      </c>
      <c r="B662" t="s">
        <v>3577</v>
      </c>
      <c r="C662">
        <v>62</v>
      </c>
      <c r="D662" t="s">
        <v>30</v>
      </c>
      <c r="E662">
        <v>664.45419354838702</v>
      </c>
      <c r="F662">
        <v>41196.160000000003</v>
      </c>
    </row>
    <row r="663" spans="1:6" x14ac:dyDescent="0.25">
      <c r="A663" t="s">
        <v>3578</v>
      </c>
      <c r="B663" t="s">
        <v>3579</v>
      </c>
      <c r="C663">
        <v>10</v>
      </c>
      <c r="D663" t="s">
        <v>30</v>
      </c>
      <c r="E663">
        <v>4127.6400000000003</v>
      </c>
      <c r="F663">
        <v>41276.400000000001</v>
      </c>
    </row>
    <row r="664" spans="1:6" x14ac:dyDescent="0.25">
      <c r="A664" t="s">
        <v>3580</v>
      </c>
      <c r="B664" t="s">
        <v>3581</v>
      </c>
      <c r="C664">
        <v>2</v>
      </c>
      <c r="D664" t="s">
        <v>30</v>
      </c>
      <c r="E664">
        <v>887.36</v>
      </c>
      <c r="F664">
        <v>1774.72</v>
      </c>
    </row>
    <row r="665" spans="1:6" x14ac:dyDescent="0.25">
      <c r="A665" t="s">
        <v>3582</v>
      </c>
      <c r="B665" t="s">
        <v>3583</v>
      </c>
      <c r="C665">
        <v>5</v>
      </c>
      <c r="D665" t="s">
        <v>30</v>
      </c>
      <c r="E665">
        <v>1</v>
      </c>
      <c r="F665">
        <v>5</v>
      </c>
    </row>
    <row r="666" spans="1:6" x14ac:dyDescent="0.25">
      <c r="A666" t="s">
        <v>3584</v>
      </c>
      <c r="B666" t="s">
        <v>3585</v>
      </c>
      <c r="C666">
        <v>5</v>
      </c>
      <c r="D666" t="s">
        <v>115</v>
      </c>
      <c r="E666">
        <v>86.14</v>
      </c>
      <c r="F666">
        <v>430.7</v>
      </c>
    </row>
    <row r="667" spans="1:6" x14ac:dyDescent="0.25">
      <c r="A667" t="s">
        <v>3586</v>
      </c>
      <c r="B667" t="s">
        <v>3587</v>
      </c>
      <c r="C667">
        <v>52</v>
      </c>
      <c r="D667" t="s">
        <v>30</v>
      </c>
      <c r="E667">
        <v>196.17500000000001</v>
      </c>
      <c r="F667">
        <v>10201.1</v>
      </c>
    </row>
    <row r="668" spans="1:6" x14ac:dyDescent="0.25">
      <c r="A668" t="s">
        <v>3588</v>
      </c>
      <c r="B668" t="s">
        <v>3589</v>
      </c>
      <c r="C668">
        <v>4</v>
      </c>
      <c r="D668" t="s">
        <v>30</v>
      </c>
      <c r="E668">
        <v>1174.0999999999999</v>
      </c>
      <c r="F668">
        <v>4696.3999999999996</v>
      </c>
    </row>
    <row r="669" spans="1:6" x14ac:dyDescent="0.25">
      <c r="A669" t="s">
        <v>3590</v>
      </c>
      <c r="B669" t="s">
        <v>3591</v>
      </c>
      <c r="C669">
        <v>4</v>
      </c>
      <c r="D669" t="s">
        <v>30</v>
      </c>
      <c r="E669">
        <v>1</v>
      </c>
      <c r="F669">
        <v>4</v>
      </c>
    </row>
    <row r="670" spans="1:6" x14ac:dyDescent="0.25">
      <c r="A670" t="s">
        <v>3592</v>
      </c>
      <c r="B670" t="s">
        <v>3593</v>
      </c>
      <c r="C670">
        <v>3</v>
      </c>
      <c r="D670" t="s">
        <v>30</v>
      </c>
      <c r="E670">
        <v>1</v>
      </c>
      <c r="F670">
        <v>3</v>
      </c>
    </row>
    <row r="671" spans="1:6" x14ac:dyDescent="0.25">
      <c r="A671" t="s">
        <v>3594</v>
      </c>
      <c r="B671" t="s">
        <v>3595</v>
      </c>
      <c r="C671">
        <v>10</v>
      </c>
      <c r="D671" t="s">
        <v>30</v>
      </c>
      <c r="E671">
        <v>1</v>
      </c>
      <c r="F671">
        <v>10</v>
      </c>
    </row>
    <row r="672" spans="1:6" x14ac:dyDescent="0.25">
      <c r="A672" t="s">
        <v>3596</v>
      </c>
      <c r="B672" t="s">
        <v>3597</v>
      </c>
      <c r="C672">
        <v>7</v>
      </c>
      <c r="D672" t="s">
        <v>30</v>
      </c>
      <c r="E672">
        <v>15.214285714285699</v>
      </c>
      <c r="F672">
        <v>106.5</v>
      </c>
    </row>
    <row r="673" spans="1:6" x14ac:dyDescent="0.25">
      <c r="A673" t="s">
        <v>3598</v>
      </c>
      <c r="B673" t="s">
        <v>3599</v>
      </c>
      <c r="C673">
        <v>15</v>
      </c>
      <c r="D673" t="s">
        <v>30</v>
      </c>
      <c r="E673">
        <v>354</v>
      </c>
      <c r="F673">
        <v>5310</v>
      </c>
    </row>
    <row r="674" spans="1:6" x14ac:dyDescent="0.25">
      <c r="A674" t="s">
        <v>3600</v>
      </c>
      <c r="B674" t="s">
        <v>3601</v>
      </c>
      <c r="C674">
        <v>37</v>
      </c>
      <c r="D674" t="s">
        <v>30</v>
      </c>
      <c r="E674">
        <v>1485.16</v>
      </c>
      <c r="F674">
        <v>54950.92</v>
      </c>
    </row>
    <row r="675" spans="1:6" x14ac:dyDescent="0.25">
      <c r="A675" t="s">
        <v>3602</v>
      </c>
      <c r="B675" t="s">
        <v>3603</v>
      </c>
      <c r="C675">
        <v>1</v>
      </c>
      <c r="D675" t="s">
        <v>30</v>
      </c>
      <c r="E675">
        <v>6136</v>
      </c>
      <c r="F675">
        <v>6136</v>
      </c>
    </row>
    <row r="676" spans="1:6" x14ac:dyDescent="0.25">
      <c r="A676" t="s">
        <v>3604</v>
      </c>
      <c r="B676" t="s">
        <v>3605</v>
      </c>
      <c r="C676">
        <v>1</v>
      </c>
      <c r="D676" t="s">
        <v>30</v>
      </c>
      <c r="E676">
        <v>6136</v>
      </c>
      <c r="F676">
        <v>6136</v>
      </c>
    </row>
    <row r="677" spans="1:6" x14ac:dyDescent="0.25">
      <c r="A677" t="s">
        <v>3606</v>
      </c>
      <c r="B677" t="s">
        <v>3607</v>
      </c>
      <c r="C677">
        <v>15</v>
      </c>
      <c r="D677" t="s">
        <v>30</v>
      </c>
      <c r="E677">
        <v>295</v>
      </c>
      <c r="F677">
        <v>4425</v>
      </c>
    </row>
    <row r="678" spans="1:6" x14ac:dyDescent="0.25">
      <c r="A678" t="s">
        <v>3608</v>
      </c>
      <c r="B678" t="s">
        <v>3609</v>
      </c>
      <c r="C678">
        <v>1000</v>
      </c>
      <c r="D678" t="s">
        <v>30</v>
      </c>
      <c r="E678">
        <v>3.54</v>
      </c>
      <c r="F678">
        <v>3540</v>
      </c>
    </row>
    <row r="679" spans="1:6" x14ac:dyDescent="0.25">
      <c r="A679" t="s">
        <v>3610</v>
      </c>
      <c r="B679" t="s">
        <v>3611</v>
      </c>
      <c r="C679">
        <v>2</v>
      </c>
      <c r="D679" t="s">
        <v>30</v>
      </c>
      <c r="E679">
        <v>1736.96</v>
      </c>
      <c r="F679">
        <v>3473.92</v>
      </c>
    </row>
    <row r="680" spans="1:6" x14ac:dyDescent="0.25">
      <c r="A680" t="s">
        <v>3612</v>
      </c>
      <c r="B680" t="s">
        <v>3613</v>
      </c>
      <c r="C680">
        <v>2</v>
      </c>
      <c r="D680" t="s">
        <v>30</v>
      </c>
      <c r="E680">
        <v>1</v>
      </c>
      <c r="F680">
        <v>2</v>
      </c>
    </row>
    <row r="681" spans="1:6" x14ac:dyDescent="0.25">
      <c r="A681" t="s">
        <v>3614</v>
      </c>
      <c r="B681" t="s">
        <v>3613</v>
      </c>
      <c r="C681">
        <v>2</v>
      </c>
      <c r="D681" t="s">
        <v>30</v>
      </c>
      <c r="E681">
        <v>1519.84</v>
      </c>
      <c r="F681">
        <v>3039.68</v>
      </c>
    </row>
    <row r="682" spans="1:6" x14ac:dyDescent="0.25">
      <c r="A682" t="s">
        <v>3615</v>
      </c>
      <c r="B682" t="s">
        <v>3616</v>
      </c>
      <c r="C682">
        <v>7</v>
      </c>
      <c r="D682" t="s">
        <v>30</v>
      </c>
      <c r="E682">
        <v>2832</v>
      </c>
      <c r="F682">
        <v>19824</v>
      </c>
    </row>
    <row r="683" spans="1:6" x14ac:dyDescent="0.25">
      <c r="A683" t="s">
        <v>3617</v>
      </c>
      <c r="B683" t="s">
        <v>3618</v>
      </c>
      <c r="C683">
        <v>1</v>
      </c>
      <c r="D683" t="s">
        <v>30</v>
      </c>
      <c r="E683">
        <v>1534</v>
      </c>
      <c r="F683">
        <v>1534</v>
      </c>
    </row>
    <row r="684" spans="1:6" x14ac:dyDescent="0.25">
      <c r="A684" t="s">
        <v>3619</v>
      </c>
      <c r="B684" t="s">
        <v>3620</v>
      </c>
      <c r="C684">
        <v>9</v>
      </c>
      <c r="D684" t="s">
        <v>30</v>
      </c>
      <c r="E684">
        <v>649</v>
      </c>
      <c r="F684">
        <v>5841</v>
      </c>
    </row>
    <row r="685" spans="1:6" x14ac:dyDescent="0.25">
      <c r="A685" t="s">
        <v>3621</v>
      </c>
      <c r="B685" t="s">
        <v>3622</v>
      </c>
      <c r="C685">
        <v>4</v>
      </c>
      <c r="D685" t="s">
        <v>30</v>
      </c>
      <c r="E685">
        <v>1764.1</v>
      </c>
      <c r="F685">
        <v>7056.4</v>
      </c>
    </row>
    <row r="686" spans="1:6" x14ac:dyDescent="0.25">
      <c r="A686" t="s">
        <v>3623</v>
      </c>
      <c r="B686" t="s">
        <v>3624</v>
      </c>
      <c r="C686">
        <v>1</v>
      </c>
      <c r="D686" t="s">
        <v>30</v>
      </c>
      <c r="E686">
        <v>306.8</v>
      </c>
      <c r="F686">
        <v>306.8</v>
      </c>
    </row>
    <row r="687" spans="1:6" x14ac:dyDescent="0.25">
      <c r="A687" t="s">
        <v>3625</v>
      </c>
      <c r="B687" t="s">
        <v>3626</v>
      </c>
      <c r="C687">
        <v>1</v>
      </c>
      <c r="D687" t="s">
        <v>30</v>
      </c>
      <c r="E687">
        <v>825.71</v>
      </c>
      <c r="F687">
        <v>825.71</v>
      </c>
    </row>
    <row r="688" spans="1:6" x14ac:dyDescent="0.25">
      <c r="A688" t="s">
        <v>3627</v>
      </c>
      <c r="B688" t="s">
        <v>3628</v>
      </c>
      <c r="C688">
        <v>2</v>
      </c>
      <c r="D688" t="s">
        <v>30</v>
      </c>
      <c r="E688">
        <v>2457.35</v>
      </c>
      <c r="F688">
        <v>4914.7</v>
      </c>
    </row>
    <row r="689" spans="1:6" x14ac:dyDescent="0.25">
      <c r="A689" t="s">
        <v>3629</v>
      </c>
      <c r="B689" t="s">
        <v>3630</v>
      </c>
      <c r="C689">
        <v>1</v>
      </c>
      <c r="D689" t="s">
        <v>30</v>
      </c>
      <c r="E689">
        <v>38350</v>
      </c>
      <c r="F689">
        <v>38350</v>
      </c>
    </row>
    <row r="690" spans="1:6" x14ac:dyDescent="0.25">
      <c r="A690" t="s">
        <v>3631</v>
      </c>
      <c r="B690" t="s">
        <v>3632</v>
      </c>
      <c r="C690">
        <v>49</v>
      </c>
      <c r="D690" t="s">
        <v>30</v>
      </c>
      <c r="E690">
        <v>295</v>
      </c>
      <c r="F690">
        <v>14455</v>
      </c>
    </row>
    <row r="691" spans="1:6" x14ac:dyDescent="0.25">
      <c r="A691" t="s">
        <v>3635</v>
      </c>
      <c r="B691" t="s">
        <v>3636</v>
      </c>
      <c r="C691">
        <v>1</v>
      </c>
      <c r="D691" t="s">
        <v>30</v>
      </c>
      <c r="E691">
        <v>92394</v>
      </c>
      <c r="F691">
        <v>92394</v>
      </c>
    </row>
    <row r="692" spans="1:6" x14ac:dyDescent="0.25">
      <c r="A692" t="s">
        <v>3637</v>
      </c>
      <c r="B692" t="s">
        <v>3638</v>
      </c>
      <c r="C692">
        <v>39</v>
      </c>
      <c r="D692" t="s">
        <v>30</v>
      </c>
      <c r="E692">
        <v>165.38</v>
      </c>
      <c r="F692">
        <v>6449.82</v>
      </c>
    </row>
    <row r="693" spans="1:6" x14ac:dyDescent="0.25">
      <c r="A693" t="s">
        <v>3639</v>
      </c>
      <c r="B693" t="s">
        <v>3640</v>
      </c>
      <c r="C693">
        <v>3</v>
      </c>
      <c r="D693" t="s">
        <v>30</v>
      </c>
      <c r="E693">
        <v>1</v>
      </c>
      <c r="F693">
        <v>3</v>
      </c>
    </row>
    <row r="694" spans="1:6" x14ac:dyDescent="0.25">
      <c r="A694" t="s">
        <v>3643</v>
      </c>
      <c r="B694" t="s">
        <v>3644</v>
      </c>
      <c r="C694">
        <v>3</v>
      </c>
      <c r="D694" t="s">
        <v>30</v>
      </c>
      <c r="E694">
        <v>1</v>
      </c>
      <c r="F694">
        <v>3</v>
      </c>
    </row>
    <row r="695" spans="1:6" x14ac:dyDescent="0.25">
      <c r="A695" t="s">
        <v>3645</v>
      </c>
      <c r="B695" t="s">
        <v>3646</v>
      </c>
      <c r="C695">
        <v>4</v>
      </c>
      <c r="D695" t="s">
        <v>30</v>
      </c>
      <c r="E695">
        <v>1</v>
      </c>
      <c r="F695">
        <v>4</v>
      </c>
    </row>
    <row r="696" spans="1:6" x14ac:dyDescent="0.25">
      <c r="A696" t="s">
        <v>3647</v>
      </c>
      <c r="B696" t="s">
        <v>3648</v>
      </c>
      <c r="C696">
        <v>126</v>
      </c>
      <c r="D696" t="s">
        <v>30</v>
      </c>
      <c r="E696">
        <v>1420.72</v>
      </c>
      <c r="F696">
        <v>179010.72</v>
      </c>
    </row>
    <row r="697" spans="1:6" x14ac:dyDescent="0.25">
      <c r="A697" t="s">
        <v>3649</v>
      </c>
      <c r="B697" t="s">
        <v>3650</v>
      </c>
      <c r="C697">
        <v>300</v>
      </c>
      <c r="D697" t="s">
        <v>30</v>
      </c>
      <c r="E697">
        <v>275.29000000000002</v>
      </c>
      <c r="F697">
        <v>82587</v>
      </c>
    </row>
    <row r="698" spans="1:6" x14ac:dyDescent="0.25">
      <c r="A698" t="s">
        <v>3651</v>
      </c>
      <c r="B698" t="s">
        <v>3652</v>
      </c>
      <c r="C698">
        <v>149</v>
      </c>
      <c r="D698" t="s">
        <v>30</v>
      </c>
      <c r="E698">
        <v>298.54000000000002</v>
      </c>
      <c r="F698">
        <v>44482.46</v>
      </c>
    </row>
    <row r="699" spans="1:6" x14ac:dyDescent="0.25">
      <c r="A699" t="s">
        <v>3655</v>
      </c>
      <c r="B699" t="s">
        <v>3656</v>
      </c>
      <c r="C699">
        <v>15</v>
      </c>
      <c r="D699" t="s">
        <v>30</v>
      </c>
      <c r="E699">
        <v>1</v>
      </c>
      <c r="F699">
        <v>15</v>
      </c>
    </row>
    <row r="700" spans="1:6" x14ac:dyDescent="0.25">
      <c r="A700" t="s">
        <v>4315</v>
      </c>
      <c r="B700" t="s">
        <v>4316</v>
      </c>
      <c r="C700">
        <v>2</v>
      </c>
      <c r="D700" t="s">
        <v>30</v>
      </c>
      <c r="E700">
        <v>191.16</v>
      </c>
      <c r="F700">
        <v>382.32</v>
      </c>
    </row>
    <row r="701" spans="1:6" x14ac:dyDescent="0.25">
      <c r="A701" t="s">
        <v>3657</v>
      </c>
      <c r="B701" t="s">
        <v>3658</v>
      </c>
      <c r="C701">
        <v>2</v>
      </c>
      <c r="D701" t="s">
        <v>30</v>
      </c>
      <c r="E701">
        <v>191.16</v>
      </c>
      <c r="F701">
        <v>382.32</v>
      </c>
    </row>
    <row r="702" spans="1:6" x14ac:dyDescent="0.25">
      <c r="A702" t="s">
        <v>4317</v>
      </c>
      <c r="B702" t="s">
        <v>4318</v>
      </c>
      <c r="C702">
        <v>1</v>
      </c>
      <c r="D702" t="s">
        <v>30</v>
      </c>
      <c r="E702">
        <v>143.37</v>
      </c>
      <c r="F702">
        <v>143.37</v>
      </c>
    </row>
    <row r="703" spans="1:6" x14ac:dyDescent="0.25">
      <c r="A703" t="s">
        <v>3659</v>
      </c>
      <c r="B703" t="s">
        <v>3660</v>
      </c>
      <c r="C703">
        <v>41</v>
      </c>
      <c r="D703" t="s">
        <v>30</v>
      </c>
      <c r="E703">
        <v>282.02</v>
      </c>
      <c r="F703">
        <v>11562.82</v>
      </c>
    </row>
    <row r="704" spans="1:6" x14ac:dyDescent="0.25">
      <c r="A704" t="s">
        <v>4319</v>
      </c>
      <c r="B704" t="s">
        <v>4320</v>
      </c>
      <c r="C704">
        <v>1</v>
      </c>
      <c r="D704" t="s">
        <v>30</v>
      </c>
      <c r="E704">
        <v>677.01</v>
      </c>
      <c r="F704">
        <v>677.01</v>
      </c>
    </row>
    <row r="705" spans="1:6" x14ac:dyDescent="0.25">
      <c r="A705" t="s">
        <v>3661</v>
      </c>
      <c r="B705" t="s">
        <v>3662</v>
      </c>
      <c r="C705">
        <v>31</v>
      </c>
      <c r="D705" t="s">
        <v>30</v>
      </c>
      <c r="E705">
        <v>783.52</v>
      </c>
      <c r="F705">
        <v>24289.119999999999</v>
      </c>
    </row>
    <row r="706" spans="1:6" x14ac:dyDescent="0.25">
      <c r="A706" t="s">
        <v>3663</v>
      </c>
      <c r="B706" t="s">
        <v>3664</v>
      </c>
      <c r="C706">
        <v>28</v>
      </c>
      <c r="D706" t="s">
        <v>30</v>
      </c>
      <c r="E706">
        <v>405.92</v>
      </c>
      <c r="F706">
        <v>11365.76</v>
      </c>
    </row>
    <row r="707" spans="1:6" x14ac:dyDescent="0.25">
      <c r="A707" t="s">
        <v>3665</v>
      </c>
      <c r="B707" t="s">
        <v>3666</v>
      </c>
      <c r="C707">
        <v>28</v>
      </c>
      <c r="D707" t="s">
        <v>30</v>
      </c>
      <c r="E707">
        <v>405.92</v>
      </c>
      <c r="F707">
        <v>11365.76</v>
      </c>
    </row>
    <row r="708" spans="1:6" x14ac:dyDescent="0.25">
      <c r="A708" t="s">
        <v>3667</v>
      </c>
      <c r="B708" t="s">
        <v>3668</v>
      </c>
      <c r="C708">
        <v>2</v>
      </c>
      <c r="D708" t="s">
        <v>30</v>
      </c>
      <c r="E708">
        <v>351.64</v>
      </c>
      <c r="F708">
        <v>703.28</v>
      </c>
    </row>
    <row r="709" spans="1:6" x14ac:dyDescent="0.25">
      <c r="A709" t="s">
        <v>3669</v>
      </c>
      <c r="B709" t="s">
        <v>3670</v>
      </c>
      <c r="C709">
        <v>5</v>
      </c>
      <c r="D709" t="s">
        <v>30</v>
      </c>
      <c r="E709">
        <v>351.64</v>
      </c>
      <c r="F709">
        <v>1758.2</v>
      </c>
    </row>
    <row r="710" spans="1:6" x14ac:dyDescent="0.25">
      <c r="A710" t="s">
        <v>3671</v>
      </c>
      <c r="B710" t="s">
        <v>3672</v>
      </c>
      <c r="C710">
        <v>6</v>
      </c>
      <c r="D710" t="s">
        <v>30</v>
      </c>
      <c r="E710">
        <v>351.64</v>
      </c>
      <c r="F710">
        <v>2109.84</v>
      </c>
    </row>
    <row r="711" spans="1:6" x14ac:dyDescent="0.25">
      <c r="A711" t="s">
        <v>3673</v>
      </c>
      <c r="B711" t="s">
        <v>3674</v>
      </c>
      <c r="C711">
        <v>7</v>
      </c>
      <c r="D711" t="s">
        <v>30</v>
      </c>
      <c r="E711">
        <v>351.64</v>
      </c>
      <c r="F711">
        <v>2461.48</v>
      </c>
    </row>
    <row r="712" spans="1:6" x14ac:dyDescent="0.25">
      <c r="A712" t="s">
        <v>3675</v>
      </c>
      <c r="B712" t="s">
        <v>3676</v>
      </c>
      <c r="C712">
        <v>60</v>
      </c>
      <c r="D712" t="s">
        <v>30</v>
      </c>
      <c r="E712">
        <v>1622.5</v>
      </c>
      <c r="F712">
        <v>97350</v>
      </c>
    </row>
    <row r="713" spans="1:6" x14ac:dyDescent="0.25">
      <c r="A713" t="s">
        <v>3677</v>
      </c>
      <c r="B713" t="s">
        <v>3678</v>
      </c>
      <c r="C713">
        <v>1</v>
      </c>
      <c r="D713" t="s">
        <v>30</v>
      </c>
      <c r="E713">
        <v>1439.6</v>
      </c>
      <c r="F713">
        <v>1439.6</v>
      </c>
    </row>
    <row r="714" spans="1:6" x14ac:dyDescent="0.25">
      <c r="A714" t="s">
        <v>3679</v>
      </c>
      <c r="B714" t="s">
        <v>3680</v>
      </c>
      <c r="C714">
        <v>4</v>
      </c>
      <c r="D714" t="s">
        <v>30</v>
      </c>
      <c r="E714">
        <v>1</v>
      </c>
      <c r="F714">
        <v>4</v>
      </c>
    </row>
    <row r="715" spans="1:6" x14ac:dyDescent="0.25">
      <c r="A715" t="s">
        <v>3681</v>
      </c>
      <c r="B715" t="s">
        <v>3682</v>
      </c>
      <c r="C715">
        <v>333</v>
      </c>
      <c r="D715" t="s">
        <v>30</v>
      </c>
      <c r="E715">
        <v>211.80420420420401</v>
      </c>
      <c r="F715">
        <v>70530.8</v>
      </c>
    </row>
    <row r="716" spans="1:6" x14ac:dyDescent="0.25">
      <c r="A716" t="s">
        <v>3683</v>
      </c>
      <c r="B716" t="s">
        <v>3684</v>
      </c>
      <c r="C716">
        <v>15</v>
      </c>
      <c r="D716" t="s">
        <v>30</v>
      </c>
      <c r="E716">
        <v>1</v>
      </c>
      <c r="F716">
        <v>15</v>
      </c>
    </row>
    <row r="717" spans="1:6" x14ac:dyDescent="0.25">
      <c r="A717" t="s">
        <v>3687</v>
      </c>
      <c r="B717" t="s">
        <v>3688</v>
      </c>
      <c r="C717">
        <v>3</v>
      </c>
      <c r="D717" t="s">
        <v>30</v>
      </c>
      <c r="E717">
        <v>43075.9</v>
      </c>
      <c r="F717">
        <v>129227.7</v>
      </c>
    </row>
    <row r="718" spans="1:6" x14ac:dyDescent="0.25">
      <c r="A718" t="s">
        <v>3689</v>
      </c>
      <c r="B718" t="s">
        <v>3690</v>
      </c>
      <c r="C718">
        <v>7</v>
      </c>
      <c r="D718" t="s">
        <v>30</v>
      </c>
      <c r="E718">
        <v>1</v>
      </c>
      <c r="F718">
        <v>7</v>
      </c>
    </row>
    <row r="719" spans="1:6" x14ac:dyDescent="0.25">
      <c r="A719" t="s">
        <v>3691</v>
      </c>
      <c r="B719" t="s">
        <v>3692</v>
      </c>
      <c r="C719">
        <v>3</v>
      </c>
      <c r="D719" t="s">
        <v>30</v>
      </c>
      <c r="E719">
        <v>430.7</v>
      </c>
      <c r="F719">
        <v>1292.0999999999999</v>
      </c>
    </row>
    <row r="720" spans="1:6" x14ac:dyDescent="0.25">
      <c r="A720" t="s">
        <v>3693</v>
      </c>
      <c r="B720" t="s">
        <v>3694</v>
      </c>
      <c r="C720">
        <v>2</v>
      </c>
      <c r="D720" t="s">
        <v>30</v>
      </c>
      <c r="E720">
        <v>540.44000000000005</v>
      </c>
      <c r="F720">
        <v>1080.8800000000001</v>
      </c>
    </row>
    <row r="721" spans="1:6" x14ac:dyDescent="0.25">
      <c r="A721" t="s">
        <v>3695</v>
      </c>
      <c r="B721" t="s">
        <v>3696</v>
      </c>
      <c r="C721">
        <v>4</v>
      </c>
      <c r="D721" t="s">
        <v>30</v>
      </c>
      <c r="E721">
        <v>1</v>
      </c>
      <c r="F721">
        <v>4</v>
      </c>
    </row>
    <row r="722" spans="1:6" x14ac:dyDescent="0.25">
      <c r="A722" t="s">
        <v>3697</v>
      </c>
      <c r="B722" t="s">
        <v>3698</v>
      </c>
      <c r="C722">
        <v>80</v>
      </c>
      <c r="D722" t="s">
        <v>30</v>
      </c>
      <c r="E722">
        <v>162.84</v>
      </c>
      <c r="F722">
        <v>13027.2</v>
      </c>
    </row>
    <row r="723" spans="1:6" x14ac:dyDescent="0.25">
      <c r="A723" t="s">
        <v>3699</v>
      </c>
      <c r="B723" t="s">
        <v>3700</v>
      </c>
      <c r="C723">
        <v>2</v>
      </c>
      <c r="D723" t="s">
        <v>30</v>
      </c>
      <c r="E723">
        <v>1</v>
      </c>
      <c r="F723">
        <v>2</v>
      </c>
    </row>
    <row r="724" spans="1:6" x14ac:dyDescent="0.25">
      <c r="A724" t="s">
        <v>3701</v>
      </c>
      <c r="B724" t="s">
        <v>3702</v>
      </c>
      <c r="C724">
        <v>3</v>
      </c>
      <c r="D724" t="s">
        <v>30</v>
      </c>
      <c r="E724">
        <v>1475</v>
      </c>
      <c r="F724">
        <v>4425</v>
      </c>
    </row>
    <row r="725" spans="1:6" x14ac:dyDescent="0.25">
      <c r="A725" t="s">
        <v>3703</v>
      </c>
      <c r="B725" t="s">
        <v>3704</v>
      </c>
      <c r="C725">
        <v>13</v>
      </c>
      <c r="D725" t="s">
        <v>30</v>
      </c>
      <c r="E725">
        <v>295</v>
      </c>
      <c r="F725">
        <v>3835</v>
      </c>
    </row>
    <row r="726" spans="1:6" x14ac:dyDescent="0.25">
      <c r="A726" t="s">
        <v>3705</v>
      </c>
      <c r="B726" t="s">
        <v>3706</v>
      </c>
      <c r="C726">
        <v>1</v>
      </c>
      <c r="D726" t="s">
        <v>30</v>
      </c>
      <c r="E726">
        <v>35590.050000000003</v>
      </c>
      <c r="F726">
        <v>35590.050000000003</v>
      </c>
    </row>
    <row r="727" spans="1:6" x14ac:dyDescent="0.25">
      <c r="A727" t="s">
        <v>3707</v>
      </c>
      <c r="B727" t="s">
        <v>3708</v>
      </c>
      <c r="C727">
        <v>1</v>
      </c>
      <c r="D727" t="s">
        <v>30</v>
      </c>
      <c r="E727">
        <v>18629.84</v>
      </c>
      <c r="F727">
        <v>18629.84</v>
      </c>
    </row>
    <row r="728" spans="1:6" x14ac:dyDescent="0.25">
      <c r="A728" t="s">
        <v>3709</v>
      </c>
      <c r="B728" t="s">
        <v>3710</v>
      </c>
      <c r="C728">
        <v>1</v>
      </c>
      <c r="D728" t="s">
        <v>30</v>
      </c>
      <c r="E728">
        <v>59</v>
      </c>
      <c r="F728">
        <v>59</v>
      </c>
    </row>
    <row r="729" spans="1:6" x14ac:dyDescent="0.25">
      <c r="A729" t="s">
        <v>3711</v>
      </c>
      <c r="B729" t="s">
        <v>3712</v>
      </c>
      <c r="C729">
        <v>21</v>
      </c>
      <c r="D729" t="s">
        <v>30</v>
      </c>
      <c r="E729">
        <v>264.32</v>
      </c>
      <c r="F729">
        <v>5550.72</v>
      </c>
    </row>
    <row r="730" spans="1:6" x14ac:dyDescent="0.25">
      <c r="A730" t="s">
        <v>3713</v>
      </c>
      <c r="B730" t="s">
        <v>3714</v>
      </c>
      <c r="C730">
        <v>1</v>
      </c>
      <c r="D730" t="s">
        <v>30</v>
      </c>
      <c r="E730">
        <v>2971.64</v>
      </c>
      <c r="F730">
        <v>2971.64</v>
      </c>
    </row>
    <row r="731" spans="1:6" x14ac:dyDescent="0.25">
      <c r="A731" t="s">
        <v>3715</v>
      </c>
      <c r="B731" t="s">
        <v>3716</v>
      </c>
      <c r="C731">
        <v>6</v>
      </c>
      <c r="D731" t="s">
        <v>30</v>
      </c>
      <c r="E731">
        <v>7502.99</v>
      </c>
      <c r="F731">
        <v>45017.94</v>
      </c>
    </row>
    <row r="732" spans="1:6" x14ac:dyDescent="0.25">
      <c r="A732" t="s">
        <v>3717</v>
      </c>
      <c r="B732" t="s">
        <v>3718</v>
      </c>
      <c r="C732">
        <v>1</v>
      </c>
      <c r="D732" t="s">
        <v>30</v>
      </c>
      <c r="E732">
        <v>41.3</v>
      </c>
      <c r="F732">
        <v>41.3</v>
      </c>
    </row>
    <row r="733" spans="1:6" x14ac:dyDescent="0.25">
      <c r="A733" t="s">
        <v>3719</v>
      </c>
      <c r="B733" t="s">
        <v>3720</v>
      </c>
      <c r="C733">
        <v>1</v>
      </c>
      <c r="D733" t="s">
        <v>30</v>
      </c>
      <c r="E733">
        <v>1</v>
      </c>
      <c r="F733">
        <v>1</v>
      </c>
    </row>
    <row r="734" spans="1:6" x14ac:dyDescent="0.25">
      <c r="A734" t="s">
        <v>3721</v>
      </c>
      <c r="B734" t="s">
        <v>3722</v>
      </c>
      <c r="C734">
        <v>26</v>
      </c>
      <c r="D734" t="s">
        <v>30</v>
      </c>
      <c r="E734">
        <v>1</v>
      </c>
      <c r="F734">
        <v>26</v>
      </c>
    </row>
    <row r="735" spans="1:6" x14ac:dyDescent="0.25">
      <c r="A735" t="s">
        <v>3723</v>
      </c>
      <c r="B735" t="s">
        <v>3724</v>
      </c>
      <c r="C735">
        <v>33</v>
      </c>
      <c r="D735" t="s">
        <v>30</v>
      </c>
      <c r="E735">
        <v>466.1</v>
      </c>
      <c r="F735">
        <v>15381.3</v>
      </c>
    </row>
    <row r="736" spans="1:6" x14ac:dyDescent="0.25">
      <c r="A736" t="s">
        <v>3725</v>
      </c>
      <c r="B736" t="s">
        <v>3726</v>
      </c>
      <c r="C736">
        <v>2</v>
      </c>
      <c r="D736" t="s">
        <v>30</v>
      </c>
      <c r="E736">
        <v>796.5</v>
      </c>
      <c r="F736">
        <v>1593</v>
      </c>
    </row>
    <row r="737" spans="1:6" x14ac:dyDescent="0.25">
      <c r="A737" t="s">
        <v>4321</v>
      </c>
      <c r="B737" t="s">
        <v>4322</v>
      </c>
      <c r="C737">
        <v>2</v>
      </c>
      <c r="D737" t="s">
        <v>30</v>
      </c>
      <c r="E737">
        <v>796.5</v>
      </c>
      <c r="F737">
        <v>1593</v>
      </c>
    </row>
    <row r="738" spans="1:6" x14ac:dyDescent="0.25">
      <c r="A738" t="s">
        <v>3727</v>
      </c>
      <c r="B738" t="s">
        <v>3728</v>
      </c>
      <c r="C738">
        <v>100</v>
      </c>
      <c r="D738" t="s">
        <v>30</v>
      </c>
      <c r="E738">
        <v>1</v>
      </c>
      <c r="F738">
        <v>100</v>
      </c>
    </row>
    <row r="739" spans="1:6" x14ac:dyDescent="0.25">
      <c r="A739" t="s">
        <v>3729</v>
      </c>
      <c r="B739" t="s">
        <v>3730</v>
      </c>
      <c r="C739">
        <v>18</v>
      </c>
      <c r="D739" t="s">
        <v>30</v>
      </c>
      <c r="E739">
        <v>118.166666666667</v>
      </c>
      <c r="F739">
        <v>2127</v>
      </c>
    </row>
    <row r="740" spans="1:6" x14ac:dyDescent="0.25">
      <c r="A740" t="s">
        <v>3731</v>
      </c>
      <c r="B740" t="s">
        <v>3732</v>
      </c>
      <c r="C740">
        <v>78</v>
      </c>
      <c r="D740" t="s">
        <v>30</v>
      </c>
      <c r="E740">
        <v>45</v>
      </c>
      <c r="F740">
        <v>3510</v>
      </c>
    </row>
    <row r="741" spans="1:6" x14ac:dyDescent="0.25">
      <c r="A741" t="s">
        <v>3734</v>
      </c>
      <c r="B741" t="s">
        <v>3735</v>
      </c>
      <c r="C741">
        <v>79</v>
      </c>
      <c r="D741" t="s">
        <v>30</v>
      </c>
      <c r="E741">
        <v>141.6</v>
      </c>
      <c r="F741">
        <v>11186.4</v>
      </c>
    </row>
    <row r="742" spans="1:6" x14ac:dyDescent="0.25">
      <c r="A742" t="s">
        <v>3736</v>
      </c>
      <c r="B742" t="s">
        <v>3737</v>
      </c>
      <c r="C742">
        <v>252</v>
      </c>
      <c r="D742" t="s">
        <v>30</v>
      </c>
      <c r="E742">
        <v>141.6</v>
      </c>
      <c r="F742">
        <v>35683.199999999997</v>
      </c>
    </row>
    <row r="743" spans="1:6" x14ac:dyDescent="0.25">
      <c r="A743" t="s">
        <v>3738</v>
      </c>
      <c r="B743" t="s">
        <v>3739</v>
      </c>
      <c r="C743">
        <v>4</v>
      </c>
      <c r="D743" t="s">
        <v>3733</v>
      </c>
      <c r="E743">
        <v>1</v>
      </c>
      <c r="F743">
        <v>4</v>
      </c>
    </row>
    <row r="744" spans="1:6" x14ac:dyDescent="0.25">
      <c r="A744" t="s">
        <v>3740</v>
      </c>
      <c r="B744" t="s">
        <v>3741</v>
      </c>
      <c r="C744">
        <v>2</v>
      </c>
      <c r="D744" t="s">
        <v>30</v>
      </c>
      <c r="E744">
        <v>199.11</v>
      </c>
      <c r="F744">
        <v>398.22</v>
      </c>
    </row>
    <row r="745" spans="1:6" x14ac:dyDescent="0.25">
      <c r="A745" t="s">
        <v>3742</v>
      </c>
      <c r="B745" t="s">
        <v>3743</v>
      </c>
      <c r="C745">
        <v>2</v>
      </c>
      <c r="D745" t="s">
        <v>30</v>
      </c>
      <c r="E745">
        <v>71.69</v>
      </c>
      <c r="F745">
        <v>143.38</v>
      </c>
    </row>
    <row r="746" spans="1:6" x14ac:dyDescent="0.25">
      <c r="A746" t="s">
        <v>3744</v>
      </c>
      <c r="B746" t="s">
        <v>3745</v>
      </c>
      <c r="C746">
        <v>11</v>
      </c>
      <c r="D746" t="s">
        <v>30</v>
      </c>
      <c r="E746">
        <v>19.12</v>
      </c>
      <c r="F746">
        <v>210.32</v>
      </c>
    </row>
    <row r="747" spans="1:6" x14ac:dyDescent="0.25">
      <c r="A747" t="s">
        <v>3746</v>
      </c>
      <c r="B747" t="s">
        <v>3747</v>
      </c>
      <c r="C747">
        <v>6</v>
      </c>
      <c r="D747" t="s">
        <v>30</v>
      </c>
      <c r="E747">
        <v>90.763333333333307</v>
      </c>
      <c r="F747">
        <v>544.58000000000004</v>
      </c>
    </row>
    <row r="748" spans="1:6" x14ac:dyDescent="0.25">
      <c r="A748" t="s">
        <v>3748</v>
      </c>
      <c r="B748" t="s">
        <v>3749</v>
      </c>
      <c r="C748">
        <v>13</v>
      </c>
      <c r="D748" t="s">
        <v>30</v>
      </c>
      <c r="E748">
        <v>22.169230769230801</v>
      </c>
      <c r="F748">
        <v>288.2</v>
      </c>
    </row>
    <row r="749" spans="1:6" x14ac:dyDescent="0.25">
      <c r="A749" t="s">
        <v>3750</v>
      </c>
      <c r="B749" t="s">
        <v>3751</v>
      </c>
      <c r="C749">
        <v>1</v>
      </c>
      <c r="D749" t="s">
        <v>30</v>
      </c>
      <c r="E749">
        <v>1</v>
      </c>
      <c r="F749">
        <v>1</v>
      </c>
    </row>
    <row r="750" spans="1:6" x14ac:dyDescent="0.25">
      <c r="A750" t="s">
        <v>4323</v>
      </c>
      <c r="B750" t="s">
        <v>454</v>
      </c>
      <c r="C750">
        <v>40</v>
      </c>
      <c r="D750" t="s">
        <v>30</v>
      </c>
      <c r="E750">
        <v>90.74</v>
      </c>
      <c r="F750">
        <v>3629.6</v>
      </c>
    </row>
    <row r="751" spans="1:6" x14ac:dyDescent="0.25">
      <c r="A751" t="s">
        <v>3752</v>
      </c>
      <c r="B751" t="s">
        <v>3753</v>
      </c>
      <c r="C751">
        <v>2</v>
      </c>
      <c r="D751" t="s">
        <v>30</v>
      </c>
      <c r="E751">
        <v>1</v>
      </c>
      <c r="F751">
        <v>2</v>
      </c>
    </row>
    <row r="752" spans="1:6" x14ac:dyDescent="0.25">
      <c r="A752" t="s">
        <v>3754</v>
      </c>
      <c r="B752" t="s">
        <v>3755</v>
      </c>
      <c r="C752">
        <v>2</v>
      </c>
      <c r="D752" t="s">
        <v>30</v>
      </c>
      <c r="E752">
        <v>332.76</v>
      </c>
      <c r="F752">
        <v>665.52</v>
      </c>
    </row>
    <row r="753" spans="1:6" x14ac:dyDescent="0.25">
      <c r="A753" t="s">
        <v>3756</v>
      </c>
      <c r="B753" t="s">
        <v>3757</v>
      </c>
      <c r="C753">
        <v>6</v>
      </c>
      <c r="D753" t="s">
        <v>30</v>
      </c>
      <c r="E753">
        <v>1116.28</v>
      </c>
      <c r="F753">
        <v>6697.68</v>
      </c>
    </row>
    <row r="754" spans="1:6" x14ac:dyDescent="0.25">
      <c r="A754" t="s">
        <v>3758</v>
      </c>
      <c r="B754" t="s">
        <v>3759</v>
      </c>
      <c r="C754">
        <v>23</v>
      </c>
      <c r="D754" t="s">
        <v>30</v>
      </c>
      <c r="E754">
        <v>2714</v>
      </c>
      <c r="F754">
        <v>62422</v>
      </c>
    </row>
    <row r="755" spans="1:6" x14ac:dyDescent="0.25">
      <c r="A755" t="s">
        <v>3760</v>
      </c>
      <c r="B755" t="s">
        <v>3761</v>
      </c>
      <c r="C755">
        <v>24</v>
      </c>
      <c r="D755" t="s">
        <v>30</v>
      </c>
      <c r="E755">
        <v>4484</v>
      </c>
      <c r="F755">
        <v>107616</v>
      </c>
    </row>
    <row r="756" spans="1:6" x14ac:dyDescent="0.25">
      <c r="A756" t="s">
        <v>3762</v>
      </c>
      <c r="B756" t="s">
        <v>3763</v>
      </c>
      <c r="C756">
        <v>1</v>
      </c>
      <c r="D756" t="s">
        <v>30</v>
      </c>
      <c r="E756">
        <v>1</v>
      </c>
      <c r="F756">
        <v>1</v>
      </c>
    </row>
    <row r="757" spans="1:6" x14ac:dyDescent="0.25">
      <c r="A757" t="s">
        <v>3764</v>
      </c>
      <c r="B757" t="s">
        <v>3765</v>
      </c>
      <c r="C757">
        <v>103</v>
      </c>
      <c r="D757" t="s">
        <v>30</v>
      </c>
      <c r="E757">
        <v>347.41262135922301</v>
      </c>
      <c r="F757">
        <v>35783.5</v>
      </c>
    </row>
    <row r="758" spans="1:6" x14ac:dyDescent="0.25">
      <c r="A758" t="s">
        <v>3766</v>
      </c>
      <c r="B758" t="s">
        <v>3767</v>
      </c>
      <c r="C758">
        <v>1</v>
      </c>
      <c r="D758" t="s">
        <v>30</v>
      </c>
      <c r="E758">
        <v>2773</v>
      </c>
      <c r="F758">
        <v>2773</v>
      </c>
    </row>
    <row r="759" spans="1:6" x14ac:dyDescent="0.25">
      <c r="A759" t="s">
        <v>3768</v>
      </c>
      <c r="B759" t="s">
        <v>3769</v>
      </c>
      <c r="C759">
        <v>70</v>
      </c>
      <c r="D759" t="s">
        <v>30</v>
      </c>
      <c r="E759">
        <v>88.5</v>
      </c>
      <c r="F759">
        <v>6195</v>
      </c>
    </row>
    <row r="760" spans="1:6" x14ac:dyDescent="0.25">
      <c r="A760" t="s">
        <v>3770</v>
      </c>
      <c r="B760" t="s">
        <v>3771</v>
      </c>
      <c r="C760">
        <v>10</v>
      </c>
      <c r="D760" t="s">
        <v>30</v>
      </c>
      <c r="E760">
        <v>82.6</v>
      </c>
      <c r="F760">
        <v>826</v>
      </c>
    </row>
    <row r="761" spans="1:6" x14ac:dyDescent="0.25">
      <c r="A761" t="s">
        <v>4324</v>
      </c>
      <c r="B761" t="s">
        <v>4325</v>
      </c>
      <c r="C761">
        <v>12</v>
      </c>
      <c r="D761" t="s">
        <v>30</v>
      </c>
      <c r="E761">
        <v>584.1</v>
      </c>
      <c r="F761">
        <v>7009.2</v>
      </c>
    </row>
    <row r="762" spans="1:6" x14ac:dyDescent="0.25">
      <c r="A762" t="s">
        <v>3772</v>
      </c>
      <c r="B762" t="s">
        <v>3773</v>
      </c>
      <c r="C762">
        <v>3</v>
      </c>
      <c r="D762" t="s">
        <v>30</v>
      </c>
      <c r="E762">
        <v>1</v>
      </c>
      <c r="F762">
        <v>3</v>
      </c>
    </row>
    <row r="763" spans="1:6" x14ac:dyDescent="0.25">
      <c r="A763" t="s">
        <v>3774</v>
      </c>
      <c r="B763" t="s">
        <v>3775</v>
      </c>
      <c r="C763">
        <v>5</v>
      </c>
      <c r="D763" t="s">
        <v>30</v>
      </c>
      <c r="E763">
        <v>947.90200000000004</v>
      </c>
      <c r="F763">
        <v>4739.51</v>
      </c>
    </row>
    <row r="764" spans="1:6" x14ac:dyDescent="0.25">
      <c r="A764" t="s">
        <v>3776</v>
      </c>
      <c r="B764" t="s">
        <v>3777</v>
      </c>
      <c r="C764">
        <v>1</v>
      </c>
      <c r="D764" t="s">
        <v>30</v>
      </c>
      <c r="E764">
        <v>461.7</v>
      </c>
      <c r="F764">
        <v>461.7</v>
      </c>
    </row>
    <row r="765" spans="1:6" x14ac:dyDescent="0.25">
      <c r="A765" t="s">
        <v>3778</v>
      </c>
      <c r="B765" t="s">
        <v>3779</v>
      </c>
      <c r="C765">
        <v>1125</v>
      </c>
      <c r="D765" t="s">
        <v>30</v>
      </c>
      <c r="E765">
        <v>21.424604444444402</v>
      </c>
      <c r="F765">
        <v>24102.68</v>
      </c>
    </row>
    <row r="766" spans="1:6" x14ac:dyDescent="0.25">
      <c r="A766" t="s">
        <v>3780</v>
      </c>
      <c r="B766" t="s">
        <v>3781</v>
      </c>
      <c r="C766">
        <v>2</v>
      </c>
      <c r="D766" t="s">
        <v>30</v>
      </c>
      <c r="E766">
        <v>330.4</v>
      </c>
      <c r="F766">
        <v>660.8</v>
      </c>
    </row>
    <row r="767" spans="1:6" x14ac:dyDescent="0.25">
      <c r="A767" t="s">
        <v>3782</v>
      </c>
      <c r="B767" t="s">
        <v>3783</v>
      </c>
      <c r="C767">
        <v>10</v>
      </c>
      <c r="D767" t="s">
        <v>30</v>
      </c>
      <c r="E767">
        <v>273.76</v>
      </c>
      <c r="F767">
        <v>2737.6</v>
      </c>
    </row>
    <row r="768" spans="1:6" x14ac:dyDescent="0.25">
      <c r="A768" t="s">
        <v>3784</v>
      </c>
      <c r="B768" t="s">
        <v>3785</v>
      </c>
      <c r="C768">
        <v>5</v>
      </c>
      <c r="D768" t="s">
        <v>30</v>
      </c>
      <c r="E768">
        <v>182.9</v>
      </c>
      <c r="F768">
        <v>914.5</v>
      </c>
    </row>
    <row r="769" spans="1:6" x14ac:dyDescent="0.25">
      <c r="A769" t="s">
        <v>3786</v>
      </c>
      <c r="B769" t="s">
        <v>3787</v>
      </c>
      <c r="C769">
        <v>4</v>
      </c>
      <c r="D769" t="s">
        <v>30</v>
      </c>
      <c r="E769">
        <v>8.26</v>
      </c>
      <c r="F769">
        <v>33.04</v>
      </c>
    </row>
    <row r="770" spans="1:6" x14ac:dyDescent="0.25">
      <c r="A770" t="s">
        <v>3788</v>
      </c>
      <c r="B770" t="s">
        <v>3789</v>
      </c>
      <c r="C770">
        <v>26</v>
      </c>
      <c r="D770" t="s">
        <v>30</v>
      </c>
      <c r="E770">
        <v>119.42</v>
      </c>
      <c r="F770">
        <v>3104.92</v>
      </c>
    </row>
    <row r="771" spans="1:6" x14ac:dyDescent="0.25">
      <c r="A771" t="s">
        <v>3790</v>
      </c>
      <c r="B771" t="s">
        <v>3791</v>
      </c>
      <c r="C771">
        <v>100</v>
      </c>
      <c r="D771" t="s">
        <v>30</v>
      </c>
      <c r="E771">
        <v>70.8</v>
      </c>
      <c r="F771">
        <v>7080</v>
      </c>
    </row>
    <row r="772" spans="1:6" x14ac:dyDescent="0.25">
      <c r="A772" t="s">
        <v>3792</v>
      </c>
      <c r="B772" t="s">
        <v>3793</v>
      </c>
      <c r="C772">
        <v>6</v>
      </c>
      <c r="D772" t="s">
        <v>30</v>
      </c>
      <c r="E772">
        <v>220.66</v>
      </c>
      <c r="F772">
        <v>1323.96</v>
      </c>
    </row>
    <row r="773" spans="1:6" x14ac:dyDescent="0.25">
      <c r="A773" t="s">
        <v>3794</v>
      </c>
      <c r="B773" t="s">
        <v>3795</v>
      </c>
      <c r="C773">
        <v>74</v>
      </c>
      <c r="D773" t="s">
        <v>30</v>
      </c>
      <c r="E773">
        <v>1</v>
      </c>
      <c r="F773">
        <v>74</v>
      </c>
    </row>
    <row r="774" spans="1:6" x14ac:dyDescent="0.25">
      <c r="A774" t="s">
        <v>3796</v>
      </c>
      <c r="B774" t="s">
        <v>3797</v>
      </c>
      <c r="C774">
        <v>3</v>
      </c>
      <c r="D774" t="s">
        <v>30</v>
      </c>
      <c r="E774">
        <v>413</v>
      </c>
      <c r="F774">
        <v>1239</v>
      </c>
    </row>
    <row r="775" spans="1:6" x14ac:dyDescent="0.25">
      <c r="A775" t="s">
        <v>3798</v>
      </c>
      <c r="B775" t="s">
        <v>3799</v>
      </c>
      <c r="C775">
        <v>18</v>
      </c>
      <c r="D775" t="s">
        <v>30</v>
      </c>
      <c r="E775">
        <v>373.99444444444401</v>
      </c>
      <c r="F775">
        <v>6731.9</v>
      </c>
    </row>
    <row r="776" spans="1:6" x14ac:dyDescent="0.25">
      <c r="A776" t="s">
        <v>3800</v>
      </c>
      <c r="B776" t="s">
        <v>3801</v>
      </c>
      <c r="C776">
        <v>2</v>
      </c>
      <c r="D776" t="s">
        <v>30</v>
      </c>
      <c r="E776">
        <v>4304.38</v>
      </c>
      <c r="F776">
        <v>8608.76</v>
      </c>
    </row>
    <row r="777" spans="1:6" x14ac:dyDescent="0.25">
      <c r="A777" t="s">
        <v>3802</v>
      </c>
      <c r="B777" t="s">
        <v>3803</v>
      </c>
      <c r="C777">
        <v>8</v>
      </c>
      <c r="D777" t="s">
        <v>30</v>
      </c>
      <c r="E777">
        <v>9185.9599999999991</v>
      </c>
      <c r="F777">
        <v>73487.679999999993</v>
      </c>
    </row>
    <row r="778" spans="1:6" x14ac:dyDescent="0.25">
      <c r="A778" t="s">
        <v>3804</v>
      </c>
      <c r="B778" t="s">
        <v>3805</v>
      </c>
      <c r="C778">
        <v>1</v>
      </c>
      <c r="D778" t="s">
        <v>30</v>
      </c>
      <c r="E778">
        <v>6429.93</v>
      </c>
      <c r="F778">
        <v>6429.93</v>
      </c>
    </row>
    <row r="779" spans="1:6" x14ac:dyDescent="0.25">
      <c r="A779" t="s">
        <v>3806</v>
      </c>
      <c r="B779" t="s">
        <v>3807</v>
      </c>
      <c r="C779">
        <v>3</v>
      </c>
      <c r="D779" t="s">
        <v>30</v>
      </c>
      <c r="E779">
        <v>6429.93</v>
      </c>
      <c r="F779">
        <v>19289.79</v>
      </c>
    </row>
    <row r="780" spans="1:6" x14ac:dyDescent="0.25">
      <c r="A780" t="s">
        <v>3808</v>
      </c>
      <c r="B780" t="s">
        <v>3809</v>
      </c>
      <c r="C780">
        <v>4</v>
      </c>
      <c r="D780" t="s">
        <v>30</v>
      </c>
      <c r="E780">
        <v>6429.93</v>
      </c>
      <c r="F780">
        <v>25719.72</v>
      </c>
    </row>
    <row r="781" spans="1:6" x14ac:dyDescent="0.25">
      <c r="A781" t="s">
        <v>3810</v>
      </c>
      <c r="B781" t="s">
        <v>3809</v>
      </c>
      <c r="C781">
        <v>4</v>
      </c>
      <c r="D781" t="s">
        <v>30</v>
      </c>
      <c r="E781">
        <v>6429.93</v>
      </c>
      <c r="F781">
        <v>25719.72</v>
      </c>
    </row>
    <row r="782" spans="1:6" x14ac:dyDescent="0.25">
      <c r="A782" t="s">
        <v>3811</v>
      </c>
      <c r="B782" t="s">
        <v>3812</v>
      </c>
      <c r="C782">
        <v>2</v>
      </c>
      <c r="D782" t="s">
        <v>30</v>
      </c>
      <c r="E782">
        <v>361.08</v>
      </c>
      <c r="F782">
        <v>722.16</v>
      </c>
    </row>
    <row r="783" spans="1:6" x14ac:dyDescent="0.25">
      <c r="A783" t="s">
        <v>3813</v>
      </c>
      <c r="B783" t="s">
        <v>3814</v>
      </c>
      <c r="C783">
        <v>17</v>
      </c>
      <c r="D783" t="s">
        <v>30</v>
      </c>
      <c r="E783">
        <v>5.9</v>
      </c>
      <c r="F783">
        <v>100.3</v>
      </c>
    </row>
    <row r="784" spans="1:6" x14ac:dyDescent="0.25">
      <c r="A784" t="s">
        <v>3815</v>
      </c>
      <c r="B784" t="s">
        <v>3816</v>
      </c>
      <c r="C784">
        <v>2</v>
      </c>
      <c r="D784" t="s">
        <v>30</v>
      </c>
      <c r="E784">
        <v>388.22</v>
      </c>
      <c r="F784">
        <v>776.44</v>
      </c>
    </row>
    <row r="785" spans="1:6" x14ac:dyDescent="0.25">
      <c r="A785" t="s">
        <v>3817</v>
      </c>
      <c r="B785" t="s">
        <v>3818</v>
      </c>
      <c r="C785">
        <v>4</v>
      </c>
      <c r="D785" t="s">
        <v>30</v>
      </c>
      <c r="E785">
        <v>796.5</v>
      </c>
      <c r="F785">
        <v>3186</v>
      </c>
    </row>
    <row r="786" spans="1:6" x14ac:dyDescent="0.25">
      <c r="A786" t="s">
        <v>3819</v>
      </c>
      <c r="B786" t="s">
        <v>3820</v>
      </c>
      <c r="C786">
        <v>13</v>
      </c>
      <c r="D786" t="s">
        <v>30</v>
      </c>
      <c r="E786">
        <v>1215.4000000000001</v>
      </c>
      <c r="F786">
        <v>15800.2</v>
      </c>
    </row>
    <row r="787" spans="1:6" x14ac:dyDescent="0.25">
      <c r="A787" t="s">
        <v>3821</v>
      </c>
      <c r="B787" t="s">
        <v>3822</v>
      </c>
      <c r="C787">
        <v>9</v>
      </c>
      <c r="D787" t="s">
        <v>30</v>
      </c>
      <c r="E787">
        <v>2160.58</v>
      </c>
      <c r="F787">
        <v>19445.22</v>
      </c>
    </row>
    <row r="788" spans="1:6" x14ac:dyDescent="0.25">
      <c r="A788" t="s">
        <v>3823</v>
      </c>
      <c r="B788" t="s">
        <v>3824</v>
      </c>
      <c r="C788">
        <v>24</v>
      </c>
      <c r="D788" t="s">
        <v>30</v>
      </c>
      <c r="E788">
        <v>1</v>
      </c>
      <c r="F788">
        <v>24</v>
      </c>
    </row>
    <row r="789" spans="1:6" x14ac:dyDescent="0.25">
      <c r="A789" t="s">
        <v>3825</v>
      </c>
      <c r="B789" t="s">
        <v>3826</v>
      </c>
      <c r="C789">
        <v>13</v>
      </c>
      <c r="D789" t="s">
        <v>30</v>
      </c>
      <c r="E789">
        <v>357.54</v>
      </c>
      <c r="F789">
        <v>4648.0200000000004</v>
      </c>
    </row>
    <row r="790" spans="1:6" x14ac:dyDescent="0.25">
      <c r="A790" t="s">
        <v>3827</v>
      </c>
      <c r="B790" t="s">
        <v>3828</v>
      </c>
      <c r="C790">
        <v>8</v>
      </c>
      <c r="D790" t="s">
        <v>2371</v>
      </c>
      <c r="E790">
        <v>66.08</v>
      </c>
      <c r="F790">
        <v>528.64</v>
      </c>
    </row>
    <row r="791" spans="1:6" x14ac:dyDescent="0.25">
      <c r="A791" t="s">
        <v>3829</v>
      </c>
      <c r="B791" t="s">
        <v>3830</v>
      </c>
      <c r="C791">
        <v>51</v>
      </c>
      <c r="D791" t="s">
        <v>2371</v>
      </c>
      <c r="E791">
        <v>126.11764705882401</v>
      </c>
      <c r="F791">
        <v>6432</v>
      </c>
    </row>
    <row r="792" spans="1:6" x14ac:dyDescent="0.25">
      <c r="A792" t="s">
        <v>3831</v>
      </c>
      <c r="B792" t="s">
        <v>3832</v>
      </c>
      <c r="C792">
        <v>3</v>
      </c>
      <c r="D792" t="s">
        <v>2371</v>
      </c>
      <c r="E792">
        <v>3104.99</v>
      </c>
      <c r="F792">
        <v>9314.9699999999993</v>
      </c>
    </row>
    <row r="793" spans="1:6" x14ac:dyDescent="0.25">
      <c r="A793" t="s">
        <v>3833</v>
      </c>
      <c r="B793" t="s">
        <v>3834</v>
      </c>
      <c r="C793">
        <v>40</v>
      </c>
      <c r="D793" t="s">
        <v>2371</v>
      </c>
      <c r="E793">
        <v>429.52</v>
      </c>
      <c r="F793">
        <v>17180.8</v>
      </c>
    </row>
    <row r="794" spans="1:6" x14ac:dyDescent="0.25">
      <c r="A794" t="s">
        <v>3835</v>
      </c>
      <c r="B794" t="s">
        <v>3836</v>
      </c>
      <c r="C794">
        <v>23</v>
      </c>
      <c r="D794" t="s">
        <v>2371</v>
      </c>
      <c r="E794">
        <v>1</v>
      </c>
      <c r="F794">
        <v>23</v>
      </c>
    </row>
    <row r="795" spans="1:6" x14ac:dyDescent="0.25">
      <c r="A795" t="s">
        <v>3837</v>
      </c>
      <c r="B795" t="s">
        <v>3838</v>
      </c>
      <c r="C795">
        <v>15</v>
      </c>
      <c r="D795" t="s">
        <v>2371</v>
      </c>
      <c r="E795">
        <v>1757.04</v>
      </c>
      <c r="F795">
        <v>26355.599999999999</v>
      </c>
    </row>
    <row r="796" spans="1:6" x14ac:dyDescent="0.25">
      <c r="A796" t="s">
        <v>3839</v>
      </c>
      <c r="B796" t="s">
        <v>3840</v>
      </c>
      <c r="C796">
        <v>7</v>
      </c>
      <c r="D796" t="s">
        <v>2371</v>
      </c>
      <c r="E796">
        <v>230.1</v>
      </c>
      <c r="F796">
        <v>1610.7</v>
      </c>
    </row>
    <row r="797" spans="1:6" x14ac:dyDescent="0.25">
      <c r="A797" t="s">
        <v>3841</v>
      </c>
      <c r="B797" t="s">
        <v>3842</v>
      </c>
      <c r="C797">
        <v>4</v>
      </c>
      <c r="D797" t="s">
        <v>2371</v>
      </c>
      <c r="E797">
        <v>2891.15</v>
      </c>
      <c r="F797">
        <v>11564.6</v>
      </c>
    </row>
    <row r="798" spans="1:6" x14ac:dyDescent="0.25">
      <c r="A798" t="s">
        <v>3843</v>
      </c>
      <c r="B798" t="s">
        <v>3844</v>
      </c>
      <c r="C798">
        <v>4</v>
      </c>
      <c r="D798" t="s">
        <v>2371</v>
      </c>
      <c r="E798">
        <v>1808.0350000000001</v>
      </c>
      <c r="F798">
        <v>7232.14</v>
      </c>
    </row>
    <row r="799" spans="1:6" x14ac:dyDescent="0.25">
      <c r="A799" t="s">
        <v>3845</v>
      </c>
      <c r="B799" t="s">
        <v>3846</v>
      </c>
      <c r="C799">
        <v>5</v>
      </c>
      <c r="D799" t="s">
        <v>2371</v>
      </c>
      <c r="E799">
        <v>34.22</v>
      </c>
      <c r="F799">
        <v>171.1</v>
      </c>
    </row>
    <row r="800" spans="1:6" x14ac:dyDescent="0.25">
      <c r="A800" t="s">
        <v>3847</v>
      </c>
      <c r="B800" t="s">
        <v>3848</v>
      </c>
      <c r="C800">
        <v>66</v>
      </c>
      <c r="D800" t="s">
        <v>2371</v>
      </c>
      <c r="E800">
        <v>186.13272727272701</v>
      </c>
      <c r="F800">
        <v>12284.76</v>
      </c>
    </row>
    <row r="801" spans="1:6" x14ac:dyDescent="0.25">
      <c r="A801" t="s">
        <v>3849</v>
      </c>
      <c r="B801" t="s">
        <v>3850</v>
      </c>
      <c r="C801">
        <v>12</v>
      </c>
      <c r="D801" t="s">
        <v>2371</v>
      </c>
      <c r="E801">
        <v>777.91</v>
      </c>
      <c r="F801">
        <v>9334.92</v>
      </c>
    </row>
    <row r="802" spans="1:6" x14ac:dyDescent="0.25">
      <c r="A802" t="s">
        <v>3851</v>
      </c>
      <c r="B802" t="s">
        <v>3852</v>
      </c>
      <c r="C802">
        <v>1</v>
      </c>
      <c r="D802" t="s">
        <v>2371</v>
      </c>
      <c r="E802">
        <v>319.56</v>
      </c>
      <c r="F802">
        <v>319.56</v>
      </c>
    </row>
    <row r="803" spans="1:6" x14ac:dyDescent="0.25">
      <c r="A803" t="s">
        <v>3853</v>
      </c>
      <c r="B803" t="s">
        <v>3854</v>
      </c>
      <c r="C803">
        <v>4</v>
      </c>
      <c r="D803" t="s">
        <v>2371</v>
      </c>
      <c r="E803">
        <v>469.94</v>
      </c>
      <c r="F803">
        <v>1879.76</v>
      </c>
    </row>
    <row r="804" spans="1:6" x14ac:dyDescent="0.25">
      <c r="A804" t="s">
        <v>3855</v>
      </c>
      <c r="B804" t="s">
        <v>3856</v>
      </c>
      <c r="C804">
        <v>12</v>
      </c>
      <c r="D804" t="s">
        <v>2371</v>
      </c>
      <c r="E804">
        <v>187.62</v>
      </c>
      <c r="F804">
        <v>2251.44</v>
      </c>
    </row>
    <row r="805" spans="1:6" x14ac:dyDescent="0.25">
      <c r="A805" t="s">
        <v>3857</v>
      </c>
      <c r="B805" t="s">
        <v>3858</v>
      </c>
      <c r="C805">
        <v>6</v>
      </c>
      <c r="D805" t="s">
        <v>2371</v>
      </c>
      <c r="E805">
        <v>1003</v>
      </c>
      <c r="F805">
        <v>6018</v>
      </c>
    </row>
    <row r="806" spans="1:6" x14ac:dyDescent="0.25">
      <c r="A806" t="s">
        <v>3859</v>
      </c>
      <c r="B806" t="s">
        <v>3860</v>
      </c>
      <c r="C806">
        <v>8</v>
      </c>
      <c r="D806" t="s">
        <v>30</v>
      </c>
      <c r="E806">
        <v>1</v>
      </c>
      <c r="F806">
        <v>8</v>
      </c>
    </row>
    <row r="807" spans="1:6" x14ac:dyDescent="0.25">
      <c r="A807" t="s">
        <v>3861</v>
      </c>
      <c r="B807" t="s">
        <v>3862</v>
      </c>
      <c r="C807">
        <v>40</v>
      </c>
      <c r="D807" t="s">
        <v>30</v>
      </c>
      <c r="E807">
        <v>12.98</v>
      </c>
      <c r="F807">
        <v>519.20000000000005</v>
      </c>
    </row>
    <row r="808" spans="1:6" x14ac:dyDescent="0.25">
      <c r="A808" t="s">
        <v>3863</v>
      </c>
      <c r="B808" t="s">
        <v>3864</v>
      </c>
      <c r="C808">
        <v>2</v>
      </c>
      <c r="D808" t="s">
        <v>30</v>
      </c>
      <c r="E808">
        <v>397.66</v>
      </c>
      <c r="F808">
        <v>795.32</v>
      </c>
    </row>
    <row r="809" spans="1:6" x14ac:dyDescent="0.25">
      <c r="A809" t="s">
        <v>3865</v>
      </c>
      <c r="B809" t="s">
        <v>3866</v>
      </c>
      <c r="C809">
        <v>1</v>
      </c>
      <c r="D809" t="s">
        <v>30</v>
      </c>
      <c r="E809">
        <v>1</v>
      </c>
      <c r="F809">
        <v>1</v>
      </c>
    </row>
    <row r="810" spans="1:6" x14ac:dyDescent="0.25">
      <c r="A810" t="s">
        <v>3867</v>
      </c>
      <c r="B810" t="s">
        <v>3868</v>
      </c>
      <c r="C810">
        <v>3</v>
      </c>
      <c r="D810" t="s">
        <v>30</v>
      </c>
      <c r="E810">
        <v>24190</v>
      </c>
      <c r="F810">
        <v>72570</v>
      </c>
    </row>
    <row r="811" spans="1:6" x14ac:dyDescent="0.25">
      <c r="A811" t="s">
        <v>3869</v>
      </c>
      <c r="B811" t="s">
        <v>3870</v>
      </c>
      <c r="C811">
        <v>1</v>
      </c>
      <c r="D811" t="s">
        <v>30</v>
      </c>
      <c r="E811">
        <v>8407.5</v>
      </c>
      <c r="F811">
        <v>8407.5</v>
      </c>
    </row>
    <row r="812" spans="1:6" x14ac:dyDescent="0.25">
      <c r="A812" t="s">
        <v>3871</v>
      </c>
      <c r="B812" t="s">
        <v>3872</v>
      </c>
      <c r="C812">
        <v>2</v>
      </c>
      <c r="D812" t="s">
        <v>30</v>
      </c>
      <c r="E812">
        <v>1123.07</v>
      </c>
      <c r="F812">
        <v>2246.14</v>
      </c>
    </row>
    <row r="813" spans="1:6" x14ac:dyDescent="0.25">
      <c r="A813" t="s">
        <v>3873</v>
      </c>
      <c r="B813" t="s">
        <v>3874</v>
      </c>
      <c r="C813">
        <v>7</v>
      </c>
      <c r="D813" t="s">
        <v>30</v>
      </c>
      <c r="E813">
        <v>328.89</v>
      </c>
      <c r="F813">
        <v>2302.23</v>
      </c>
    </row>
    <row r="814" spans="1:6" x14ac:dyDescent="0.25">
      <c r="A814" t="s">
        <v>3875</v>
      </c>
      <c r="B814" t="s">
        <v>3876</v>
      </c>
      <c r="C814">
        <v>13</v>
      </c>
      <c r="D814" t="s">
        <v>30</v>
      </c>
      <c r="E814">
        <v>518.29230769230799</v>
      </c>
      <c r="F814">
        <v>6737.8</v>
      </c>
    </row>
    <row r="815" spans="1:6" x14ac:dyDescent="0.25">
      <c r="A815" t="s">
        <v>3877</v>
      </c>
      <c r="B815" t="s">
        <v>3878</v>
      </c>
      <c r="C815">
        <v>8</v>
      </c>
      <c r="D815" t="s">
        <v>30</v>
      </c>
      <c r="E815">
        <v>159.30000000000001</v>
      </c>
      <c r="F815">
        <v>1274.4000000000001</v>
      </c>
    </row>
    <row r="816" spans="1:6" x14ac:dyDescent="0.25">
      <c r="A816" t="s">
        <v>3879</v>
      </c>
      <c r="B816" t="s">
        <v>3880</v>
      </c>
      <c r="C816">
        <v>10</v>
      </c>
      <c r="D816" t="s">
        <v>30</v>
      </c>
      <c r="E816">
        <v>37.5</v>
      </c>
      <c r="F816">
        <v>375</v>
      </c>
    </row>
    <row r="817" spans="1:6" x14ac:dyDescent="0.25">
      <c r="A817" t="s">
        <v>3881</v>
      </c>
      <c r="B817" t="s">
        <v>3882</v>
      </c>
      <c r="C817">
        <v>265</v>
      </c>
      <c r="D817" t="s">
        <v>30</v>
      </c>
      <c r="E817">
        <v>61.168301886792499</v>
      </c>
      <c r="F817">
        <v>16209.6</v>
      </c>
    </row>
    <row r="818" spans="1:6" x14ac:dyDescent="0.25">
      <c r="A818" t="s">
        <v>3883</v>
      </c>
      <c r="B818" t="s">
        <v>3884</v>
      </c>
      <c r="C818">
        <v>520</v>
      </c>
      <c r="D818" t="s">
        <v>30</v>
      </c>
      <c r="E818">
        <v>49.56</v>
      </c>
      <c r="F818">
        <v>25771.200000000001</v>
      </c>
    </row>
    <row r="819" spans="1:6" x14ac:dyDescent="0.25">
      <c r="A819" t="s">
        <v>3885</v>
      </c>
      <c r="B819" t="s">
        <v>3886</v>
      </c>
      <c r="C819">
        <v>300</v>
      </c>
      <c r="D819" t="s">
        <v>30</v>
      </c>
      <c r="E819">
        <v>76.7</v>
      </c>
      <c r="F819">
        <v>23010</v>
      </c>
    </row>
    <row r="820" spans="1:6" x14ac:dyDescent="0.25">
      <c r="A820" t="s">
        <v>3887</v>
      </c>
      <c r="B820" t="s">
        <v>3888</v>
      </c>
      <c r="C820">
        <v>16</v>
      </c>
      <c r="D820" t="s">
        <v>30</v>
      </c>
      <c r="E820">
        <v>328.04</v>
      </c>
      <c r="F820">
        <v>5248.64</v>
      </c>
    </row>
    <row r="821" spans="1:6" x14ac:dyDescent="0.25">
      <c r="A821" t="s">
        <v>3889</v>
      </c>
      <c r="B821" t="s">
        <v>3890</v>
      </c>
      <c r="C821">
        <v>30</v>
      </c>
      <c r="D821" t="s">
        <v>30</v>
      </c>
      <c r="E821">
        <v>122.85</v>
      </c>
      <c r="F821">
        <v>3685.5</v>
      </c>
    </row>
    <row r="822" spans="1:6" x14ac:dyDescent="0.25">
      <c r="A822" t="s">
        <v>3891</v>
      </c>
      <c r="B822" t="s">
        <v>3892</v>
      </c>
      <c r="C822">
        <v>4</v>
      </c>
      <c r="D822" t="s">
        <v>30</v>
      </c>
      <c r="E822">
        <v>103.55</v>
      </c>
      <c r="F822">
        <v>414.2</v>
      </c>
    </row>
    <row r="823" spans="1:6" x14ac:dyDescent="0.25">
      <c r="A823" t="s">
        <v>3893</v>
      </c>
      <c r="B823" t="s">
        <v>3894</v>
      </c>
      <c r="C823">
        <v>1</v>
      </c>
      <c r="D823" t="s">
        <v>30</v>
      </c>
      <c r="E823">
        <v>1</v>
      </c>
      <c r="F823">
        <v>1</v>
      </c>
    </row>
    <row r="824" spans="1:6" x14ac:dyDescent="0.25">
      <c r="A824" t="s">
        <v>3895</v>
      </c>
      <c r="B824" t="s">
        <v>3896</v>
      </c>
      <c r="C824">
        <v>3</v>
      </c>
      <c r="D824" t="s">
        <v>30</v>
      </c>
      <c r="E824">
        <v>1</v>
      </c>
      <c r="F824">
        <v>3</v>
      </c>
    </row>
    <row r="825" spans="1:6" x14ac:dyDescent="0.25">
      <c r="A825" t="s">
        <v>3897</v>
      </c>
      <c r="B825" t="s">
        <v>3898</v>
      </c>
      <c r="C825">
        <v>2</v>
      </c>
      <c r="D825" t="s">
        <v>30</v>
      </c>
      <c r="E825">
        <v>572.29999999999995</v>
      </c>
      <c r="F825">
        <v>1144.5999999999999</v>
      </c>
    </row>
    <row r="826" spans="1:6" x14ac:dyDescent="0.25">
      <c r="A826" t="s">
        <v>3899</v>
      </c>
      <c r="B826" t="s">
        <v>3900</v>
      </c>
      <c r="C826">
        <v>23</v>
      </c>
      <c r="D826" t="s">
        <v>30</v>
      </c>
      <c r="E826">
        <v>1</v>
      </c>
      <c r="F826">
        <v>23</v>
      </c>
    </row>
    <row r="827" spans="1:6" x14ac:dyDescent="0.25">
      <c r="F827" s="15">
        <f>SUBTOTAL(109,Tabla118[Total])</f>
        <v>23998869.950000033</v>
      </c>
    </row>
  </sheetData>
  <pageMargins left="0.7" right="0.7" top="0.75" bottom="0.75" header="0.3" footer="0.3"/>
  <pageSetup scale="47" orientation="portrait" horizontalDpi="4294967295" verticalDpi="4294967295" r:id="rId1"/>
  <headerFooter>
    <oddFooter>&amp;CCREADO EL 12/10/2023 10:15AM</oddFooter>
  </headerFooter>
  <rowBreaks count="1" manualBreakCount="1">
    <brk id="728" max="5" man="1"/>
  </rowBreaks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7"/>
  <sheetViews>
    <sheetView view="pageLayout" topLeftCell="A73" zoomScaleNormal="10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65.7109375" bestFit="1" customWidth="1"/>
    <col min="3" max="3" width="11.5703125" customWidth="1"/>
    <col min="4" max="4" width="12.85546875" customWidth="1"/>
    <col min="5" max="5" width="12" bestFit="1" customWidth="1"/>
    <col min="6" max="6" width="12.7109375" bestFit="1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4133</v>
      </c>
    </row>
    <row r="6" spans="1:6" x14ac:dyDescent="0.25">
      <c r="B6" s="12" t="s">
        <v>3901</v>
      </c>
    </row>
    <row r="8" spans="1:6" ht="30" x14ac:dyDescent="0.25">
      <c r="A8" t="s">
        <v>22</v>
      </c>
      <c r="B8" t="s">
        <v>23</v>
      </c>
      <c r="C8" s="1" t="s">
        <v>4151</v>
      </c>
      <c r="D8" s="1" t="s">
        <v>512</v>
      </c>
      <c r="E8" t="s">
        <v>1173</v>
      </c>
      <c r="F8" t="s">
        <v>4172</v>
      </c>
    </row>
    <row r="9" spans="1:6" x14ac:dyDescent="0.25">
      <c r="A9" t="s">
        <v>3902</v>
      </c>
      <c r="B9" t="s">
        <v>3903</v>
      </c>
      <c r="C9">
        <v>1</v>
      </c>
      <c r="D9" t="s">
        <v>30</v>
      </c>
      <c r="E9">
        <v>25789.25</v>
      </c>
      <c r="F9">
        <v>25789.25</v>
      </c>
    </row>
    <row r="10" spans="1:6" x14ac:dyDescent="0.25">
      <c r="A10" t="s">
        <v>3904</v>
      </c>
      <c r="B10" t="s">
        <v>2334</v>
      </c>
      <c r="C10">
        <v>5</v>
      </c>
      <c r="D10" t="s">
        <v>30</v>
      </c>
      <c r="E10">
        <v>14882.16</v>
      </c>
      <c r="F10">
        <v>74410.8</v>
      </c>
    </row>
    <row r="11" spans="1:6" x14ac:dyDescent="0.25">
      <c r="A11" t="s">
        <v>3905</v>
      </c>
      <c r="B11" t="s">
        <v>3906</v>
      </c>
      <c r="C11">
        <v>2</v>
      </c>
      <c r="D11" t="s">
        <v>30</v>
      </c>
      <c r="E11">
        <v>1</v>
      </c>
      <c r="F11">
        <v>2</v>
      </c>
    </row>
    <row r="12" spans="1:6" x14ac:dyDescent="0.25">
      <c r="A12" t="s">
        <v>3907</v>
      </c>
      <c r="B12" t="s">
        <v>3908</v>
      </c>
      <c r="C12">
        <v>1</v>
      </c>
      <c r="D12" t="s">
        <v>30</v>
      </c>
      <c r="E12">
        <v>11699.7</v>
      </c>
      <c r="F12">
        <v>11699.7</v>
      </c>
    </row>
    <row r="13" spans="1:6" x14ac:dyDescent="0.25">
      <c r="A13" t="s">
        <v>3909</v>
      </c>
      <c r="B13" t="s">
        <v>3910</v>
      </c>
      <c r="C13">
        <v>1</v>
      </c>
      <c r="D13" t="s">
        <v>30</v>
      </c>
      <c r="E13">
        <v>1</v>
      </c>
      <c r="F13">
        <v>1</v>
      </c>
    </row>
    <row r="14" spans="1:6" x14ac:dyDescent="0.25">
      <c r="A14" t="s">
        <v>3911</v>
      </c>
      <c r="B14" t="s">
        <v>3912</v>
      </c>
      <c r="C14">
        <v>2</v>
      </c>
      <c r="D14" t="s">
        <v>30</v>
      </c>
      <c r="E14">
        <v>1</v>
      </c>
      <c r="F14">
        <v>2</v>
      </c>
    </row>
    <row r="15" spans="1:6" x14ac:dyDescent="0.25">
      <c r="A15" t="s">
        <v>3913</v>
      </c>
      <c r="B15" t="s">
        <v>3914</v>
      </c>
      <c r="C15">
        <v>2</v>
      </c>
      <c r="D15" t="s">
        <v>30</v>
      </c>
      <c r="E15">
        <v>1</v>
      </c>
      <c r="F15">
        <v>2</v>
      </c>
    </row>
    <row r="16" spans="1:6" x14ac:dyDescent="0.25">
      <c r="A16" t="s">
        <v>3915</v>
      </c>
      <c r="B16" t="s">
        <v>3916</v>
      </c>
      <c r="C16">
        <v>2</v>
      </c>
      <c r="D16" t="s">
        <v>30</v>
      </c>
      <c r="E16">
        <v>26920</v>
      </c>
      <c r="F16">
        <v>53840</v>
      </c>
    </row>
    <row r="17" spans="1:6" x14ac:dyDescent="0.25">
      <c r="A17" t="s">
        <v>3917</v>
      </c>
      <c r="B17" t="s">
        <v>2340</v>
      </c>
      <c r="C17">
        <v>12</v>
      </c>
      <c r="D17" t="s">
        <v>30</v>
      </c>
      <c r="E17">
        <v>1</v>
      </c>
      <c r="F17">
        <v>12</v>
      </c>
    </row>
    <row r="18" spans="1:6" x14ac:dyDescent="0.25">
      <c r="A18" t="s">
        <v>3922</v>
      </c>
      <c r="B18" t="s">
        <v>4326</v>
      </c>
      <c r="C18">
        <v>3</v>
      </c>
      <c r="D18" t="s">
        <v>30</v>
      </c>
      <c r="E18">
        <v>28471.8</v>
      </c>
      <c r="F18">
        <v>85415.4</v>
      </c>
    </row>
    <row r="19" spans="1:6" x14ac:dyDescent="0.25">
      <c r="A19" t="s">
        <v>3924</v>
      </c>
      <c r="B19" t="s">
        <v>4327</v>
      </c>
      <c r="C19">
        <v>2</v>
      </c>
      <c r="D19" t="s">
        <v>30</v>
      </c>
      <c r="E19">
        <v>177000</v>
      </c>
      <c r="F19">
        <v>354000</v>
      </c>
    </row>
    <row r="20" spans="1:6" x14ac:dyDescent="0.25">
      <c r="A20" t="s">
        <v>3926</v>
      </c>
      <c r="B20" t="s">
        <v>3927</v>
      </c>
      <c r="C20">
        <v>1</v>
      </c>
      <c r="D20" t="s">
        <v>30</v>
      </c>
      <c r="E20">
        <v>52800</v>
      </c>
      <c r="F20">
        <v>52800</v>
      </c>
    </row>
    <row r="21" spans="1:6" x14ac:dyDescent="0.25">
      <c r="A21" t="s">
        <v>3928</v>
      </c>
      <c r="B21" t="s">
        <v>3929</v>
      </c>
      <c r="C21">
        <v>18</v>
      </c>
      <c r="D21" t="s">
        <v>30</v>
      </c>
      <c r="E21">
        <v>12305.04</v>
      </c>
      <c r="F21">
        <v>221490.72</v>
      </c>
    </row>
    <row r="22" spans="1:6" x14ac:dyDescent="0.25">
      <c r="A22" t="s">
        <v>3930</v>
      </c>
      <c r="B22" t="s">
        <v>3931</v>
      </c>
      <c r="C22">
        <v>5</v>
      </c>
      <c r="D22" t="s">
        <v>30</v>
      </c>
      <c r="E22">
        <v>442.5</v>
      </c>
      <c r="F22">
        <v>2212.5</v>
      </c>
    </row>
    <row r="23" spans="1:6" x14ac:dyDescent="0.25">
      <c r="A23" t="s">
        <v>3932</v>
      </c>
      <c r="B23" t="s">
        <v>3933</v>
      </c>
      <c r="C23">
        <v>2</v>
      </c>
      <c r="D23" t="s">
        <v>30</v>
      </c>
      <c r="E23">
        <v>13199.48</v>
      </c>
      <c r="F23">
        <v>26398.959999999999</v>
      </c>
    </row>
    <row r="24" spans="1:6" x14ac:dyDescent="0.25">
      <c r="A24" t="s">
        <v>3934</v>
      </c>
      <c r="B24" t="s">
        <v>3935</v>
      </c>
      <c r="C24">
        <v>3</v>
      </c>
      <c r="D24" t="s">
        <v>30</v>
      </c>
      <c r="E24">
        <v>35775.24</v>
      </c>
      <c r="F24">
        <v>107325.72</v>
      </c>
    </row>
    <row r="25" spans="1:6" x14ac:dyDescent="0.25">
      <c r="A25" t="s">
        <v>3936</v>
      </c>
      <c r="B25" t="s">
        <v>3935</v>
      </c>
      <c r="C25">
        <v>5</v>
      </c>
      <c r="D25" t="s">
        <v>30</v>
      </c>
      <c r="E25">
        <v>29500</v>
      </c>
      <c r="F25">
        <v>147500</v>
      </c>
    </row>
    <row r="26" spans="1:6" x14ac:dyDescent="0.25">
      <c r="A26" t="s">
        <v>4328</v>
      </c>
      <c r="B26" t="s">
        <v>4329</v>
      </c>
      <c r="C26">
        <v>2</v>
      </c>
      <c r="D26" t="s">
        <v>30</v>
      </c>
      <c r="E26">
        <v>6159.6</v>
      </c>
      <c r="F26">
        <v>12319.2</v>
      </c>
    </row>
    <row r="27" spans="1:6" x14ac:dyDescent="0.25">
      <c r="A27" t="s">
        <v>3937</v>
      </c>
      <c r="B27" t="s">
        <v>3938</v>
      </c>
      <c r="C27">
        <v>2</v>
      </c>
      <c r="D27" t="s">
        <v>30</v>
      </c>
      <c r="E27">
        <v>3965</v>
      </c>
      <c r="F27">
        <v>7930</v>
      </c>
    </row>
    <row r="28" spans="1:6" x14ac:dyDescent="0.25">
      <c r="A28" t="s">
        <v>3939</v>
      </c>
      <c r="B28" t="s">
        <v>3940</v>
      </c>
      <c r="C28">
        <v>1</v>
      </c>
      <c r="D28" t="s">
        <v>30</v>
      </c>
      <c r="E28">
        <v>32400.44</v>
      </c>
      <c r="F28">
        <v>32400.44</v>
      </c>
    </row>
    <row r="29" spans="1:6" x14ac:dyDescent="0.25">
      <c r="A29" t="s">
        <v>3941</v>
      </c>
      <c r="B29" t="s">
        <v>3942</v>
      </c>
      <c r="C29">
        <v>5</v>
      </c>
      <c r="D29" t="s">
        <v>30</v>
      </c>
      <c r="E29">
        <v>76700</v>
      </c>
      <c r="F29">
        <v>383500</v>
      </c>
    </row>
    <row r="30" spans="1:6" x14ac:dyDescent="0.25">
      <c r="A30" t="s">
        <v>3943</v>
      </c>
      <c r="B30" t="s">
        <v>3944</v>
      </c>
      <c r="C30">
        <v>7</v>
      </c>
      <c r="D30" t="s">
        <v>30</v>
      </c>
      <c r="E30">
        <v>230100</v>
      </c>
      <c r="F30">
        <v>1610700</v>
      </c>
    </row>
    <row r="31" spans="1:6" x14ac:dyDescent="0.25">
      <c r="A31" t="s">
        <v>3945</v>
      </c>
      <c r="B31" t="s">
        <v>3946</v>
      </c>
      <c r="C31">
        <v>2</v>
      </c>
      <c r="D31" t="s">
        <v>30</v>
      </c>
      <c r="E31">
        <v>15278.64</v>
      </c>
      <c r="F31">
        <v>30557.279999999999</v>
      </c>
    </row>
    <row r="32" spans="1:6" x14ac:dyDescent="0.25">
      <c r="A32" t="s">
        <v>3947</v>
      </c>
      <c r="B32" t="s">
        <v>3946</v>
      </c>
      <c r="C32">
        <v>3</v>
      </c>
      <c r="D32" t="s">
        <v>30</v>
      </c>
      <c r="E32">
        <v>33067.14</v>
      </c>
      <c r="F32">
        <v>99201.42</v>
      </c>
    </row>
    <row r="33" spans="1:6" x14ac:dyDescent="0.25">
      <c r="A33" t="s">
        <v>3948</v>
      </c>
      <c r="B33" t="s">
        <v>3949</v>
      </c>
      <c r="C33">
        <v>5</v>
      </c>
      <c r="D33" t="s">
        <v>30</v>
      </c>
      <c r="E33">
        <v>8614</v>
      </c>
      <c r="F33">
        <v>43070</v>
      </c>
    </row>
    <row r="34" spans="1:6" x14ac:dyDescent="0.25">
      <c r="A34" t="s">
        <v>3950</v>
      </c>
      <c r="B34" t="s">
        <v>3951</v>
      </c>
      <c r="C34">
        <v>9</v>
      </c>
      <c r="D34" t="s">
        <v>30</v>
      </c>
      <c r="E34">
        <v>1</v>
      </c>
      <c r="F34">
        <v>9</v>
      </c>
    </row>
    <row r="35" spans="1:6" x14ac:dyDescent="0.25">
      <c r="A35" t="s">
        <v>4330</v>
      </c>
      <c r="B35" t="s">
        <v>4331</v>
      </c>
      <c r="C35">
        <v>50</v>
      </c>
      <c r="D35" t="s">
        <v>30</v>
      </c>
      <c r="E35">
        <v>11562.82</v>
      </c>
      <c r="F35">
        <v>578141</v>
      </c>
    </row>
    <row r="36" spans="1:6" x14ac:dyDescent="0.25">
      <c r="A36" t="s">
        <v>3954</v>
      </c>
      <c r="B36" t="s">
        <v>3955</v>
      </c>
      <c r="C36">
        <v>1</v>
      </c>
      <c r="D36" t="s">
        <v>30</v>
      </c>
      <c r="E36">
        <v>1</v>
      </c>
      <c r="F36">
        <v>1</v>
      </c>
    </row>
    <row r="37" spans="1:6" x14ac:dyDescent="0.25">
      <c r="A37" t="s">
        <v>3956</v>
      </c>
      <c r="B37" t="s">
        <v>3957</v>
      </c>
      <c r="C37">
        <v>32</v>
      </c>
      <c r="D37" t="s">
        <v>30</v>
      </c>
      <c r="E37">
        <v>1</v>
      </c>
      <c r="F37">
        <v>32</v>
      </c>
    </row>
    <row r="38" spans="1:6" x14ac:dyDescent="0.25">
      <c r="A38" t="s">
        <v>3958</v>
      </c>
      <c r="B38" t="s">
        <v>3959</v>
      </c>
      <c r="C38">
        <v>81</v>
      </c>
      <c r="D38" t="s">
        <v>30</v>
      </c>
      <c r="E38">
        <v>1</v>
      </c>
      <c r="F38">
        <v>81</v>
      </c>
    </row>
    <row r="39" spans="1:6" x14ac:dyDescent="0.25">
      <c r="A39" t="s">
        <v>3960</v>
      </c>
      <c r="B39" t="s">
        <v>3961</v>
      </c>
      <c r="C39">
        <v>5</v>
      </c>
      <c r="D39" t="s">
        <v>30</v>
      </c>
      <c r="E39">
        <v>1</v>
      </c>
      <c r="F39">
        <v>5</v>
      </c>
    </row>
    <row r="40" spans="1:6" x14ac:dyDescent="0.25">
      <c r="A40" t="s">
        <v>4332</v>
      </c>
      <c r="B40" t="s">
        <v>4333</v>
      </c>
      <c r="C40">
        <v>45</v>
      </c>
      <c r="D40" t="s">
        <v>30</v>
      </c>
      <c r="E40">
        <v>12449</v>
      </c>
      <c r="F40">
        <v>560205</v>
      </c>
    </row>
    <row r="41" spans="1:6" x14ac:dyDescent="0.25">
      <c r="A41" t="s">
        <v>3962</v>
      </c>
      <c r="B41" t="s">
        <v>3963</v>
      </c>
      <c r="C41">
        <v>2</v>
      </c>
      <c r="D41" t="s">
        <v>30</v>
      </c>
      <c r="E41">
        <v>1</v>
      </c>
      <c r="F41">
        <v>2</v>
      </c>
    </row>
    <row r="42" spans="1:6" x14ac:dyDescent="0.25">
      <c r="A42" t="s">
        <v>3964</v>
      </c>
      <c r="B42" t="s">
        <v>3965</v>
      </c>
      <c r="C42">
        <v>99</v>
      </c>
      <c r="D42" t="s">
        <v>30</v>
      </c>
      <c r="E42">
        <v>609.71</v>
      </c>
      <c r="F42">
        <v>60361.29</v>
      </c>
    </row>
    <row r="43" spans="1:6" x14ac:dyDescent="0.25">
      <c r="A43" t="s">
        <v>4334</v>
      </c>
      <c r="B43" t="s">
        <v>4335</v>
      </c>
      <c r="C43">
        <v>2</v>
      </c>
      <c r="D43" t="s">
        <v>30</v>
      </c>
      <c r="E43">
        <v>7391.52</v>
      </c>
      <c r="F43">
        <v>14783.04</v>
      </c>
    </row>
    <row r="44" spans="1:6" x14ac:dyDescent="0.25">
      <c r="A44" t="s">
        <v>3966</v>
      </c>
      <c r="B44" t="s">
        <v>3967</v>
      </c>
      <c r="C44">
        <v>2</v>
      </c>
      <c r="D44" t="s">
        <v>30</v>
      </c>
      <c r="E44">
        <v>1</v>
      </c>
      <c r="F44">
        <v>2</v>
      </c>
    </row>
    <row r="45" spans="1:6" x14ac:dyDescent="0.25">
      <c r="A45" t="s">
        <v>4336</v>
      </c>
      <c r="B45" t="s">
        <v>4337</v>
      </c>
      <c r="C45">
        <v>96</v>
      </c>
      <c r="D45" t="s">
        <v>30</v>
      </c>
      <c r="E45">
        <v>4950.01</v>
      </c>
      <c r="F45">
        <v>475200.96</v>
      </c>
    </row>
    <row r="46" spans="1:6" x14ac:dyDescent="0.25">
      <c r="A46" t="s">
        <v>3968</v>
      </c>
      <c r="B46" t="s">
        <v>3969</v>
      </c>
      <c r="C46">
        <v>7</v>
      </c>
      <c r="D46" t="s">
        <v>30</v>
      </c>
      <c r="E46">
        <v>1</v>
      </c>
      <c r="F46">
        <v>7</v>
      </c>
    </row>
    <row r="47" spans="1:6" x14ac:dyDescent="0.25">
      <c r="A47" t="s">
        <v>3970</v>
      </c>
      <c r="B47" t="s">
        <v>3971</v>
      </c>
      <c r="C47">
        <v>7</v>
      </c>
      <c r="D47" t="s">
        <v>30</v>
      </c>
      <c r="E47">
        <v>3600</v>
      </c>
      <c r="F47">
        <v>25200</v>
      </c>
    </row>
    <row r="48" spans="1:6" x14ac:dyDescent="0.25">
      <c r="A48" t="s">
        <v>3972</v>
      </c>
      <c r="B48" t="s">
        <v>3973</v>
      </c>
      <c r="C48">
        <v>5</v>
      </c>
      <c r="D48" t="s">
        <v>30</v>
      </c>
      <c r="E48">
        <v>1</v>
      </c>
      <c r="F48">
        <v>5</v>
      </c>
    </row>
    <row r="49" spans="1:6" x14ac:dyDescent="0.25">
      <c r="A49" t="s">
        <v>3974</v>
      </c>
      <c r="B49" t="s">
        <v>3975</v>
      </c>
      <c r="C49">
        <v>1</v>
      </c>
      <c r="D49" t="s">
        <v>30</v>
      </c>
      <c r="E49">
        <v>1</v>
      </c>
      <c r="F49">
        <v>1</v>
      </c>
    </row>
    <row r="50" spans="1:6" x14ac:dyDescent="0.25">
      <c r="A50" t="s">
        <v>3976</v>
      </c>
      <c r="B50" t="s">
        <v>3977</v>
      </c>
      <c r="C50">
        <v>99</v>
      </c>
      <c r="D50" t="s">
        <v>30</v>
      </c>
      <c r="E50">
        <v>253.7</v>
      </c>
      <c r="F50">
        <v>25116.3</v>
      </c>
    </row>
    <row r="51" spans="1:6" x14ac:dyDescent="0.25">
      <c r="A51" t="s">
        <v>3978</v>
      </c>
      <c r="B51" t="s">
        <v>3979</v>
      </c>
      <c r="C51">
        <v>10</v>
      </c>
      <c r="D51" t="s">
        <v>30</v>
      </c>
      <c r="E51">
        <v>1569.4</v>
      </c>
      <c r="F51">
        <v>15694</v>
      </c>
    </row>
    <row r="52" spans="1:6" x14ac:dyDescent="0.25">
      <c r="A52" t="s">
        <v>3980</v>
      </c>
      <c r="B52" t="s">
        <v>3981</v>
      </c>
      <c r="C52">
        <v>12</v>
      </c>
      <c r="D52" t="s">
        <v>30</v>
      </c>
      <c r="E52">
        <v>9262.5300000000007</v>
      </c>
      <c r="F52">
        <v>111150.36</v>
      </c>
    </row>
    <row r="53" spans="1:6" x14ac:dyDescent="0.25">
      <c r="A53" t="s">
        <v>3982</v>
      </c>
      <c r="B53" t="s">
        <v>3983</v>
      </c>
      <c r="C53">
        <v>3</v>
      </c>
      <c r="D53" t="s">
        <v>30</v>
      </c>
      <c r="E53">
        <v>19116</v>
      </c>
      <c r="F53">
        <v>57348</v>
      </c>
    </row>
    <row r="54" spans="1:6" x14ac:dyDescent="0.25">
      <c r="A54" t="s">
        <v>3984</v>
      </c>
      <c r="B54" t="s">
        <v>3985</v>
      </c>
      <c r="C54">
        <v>4</v>
      </c>
      <c r="D54" t="s">
        <v>30</v>
      </c>
      <c r="E54">
        <v>6737.99</v>
      </c>
      <c r="F54">
        <v>26951.96</v>
      </c>
    </row>
    <row r="55" spans="1:6" x14ac:dyDescent="0.25">
      <c r="A55" t="s">
        <v>3986</v>
      </c>
      <c r="B55" t="s">
        <v>3987</v>
      </c>
      <c r="C55">
        <v>53</v>
      </c>
      <c r="D55" t="s">
        <v>30</v>
      </c>
      <c r="E55">
        <v>30385</v>
      </c>
      <c r="F55">
        <v>1610405</v>
      </c>
    </row>
    <row r="56" spans="1:6" x14ac:dyDescent="0.25">
      <c r="A56" t="s">
        <v>3992</v>
      </c>
      <c r="B56" t="s">
        <v>3993</v>
      </c>
      <c r="C56">
        <v>2</v>
      </c>
      <c r="D56" t="s">
        <v>30</v>
      </c>
      <c r="E56">
        <v>41764.92</v>
      </c>
      <c r="F56">
        <v>83529.84</v>
      </c>
    </row>
    <row r="57" spans="1:6" x14ac:dyDescent="0.25">
      <c r="A57" t="s">
        <v>3994</v>
      </c>
      <c r="B57" t="s">
        <v>3995</v>
      </c>
      <c r="C57">
        <v>8</v>
      </c>
      <c r="D57" t="s">
        <v>30</v>
      </c>
      <c r="E57">
        <v>165200</v>
      </c>
      <c r="F57">
        <v>1321600</v>
      </c>
    </row>
    <row r="58" spans="1:6" x14ac:dyDescent="0.25">
      <c r="A58" t="s">
        <v>3996</v>
      </c>
      <c r="B58" t="s">
        <v>3997</v>
      </c>
      <c r="C58">
        <v>1</v>
      </c>
      <c r="D58" t="s">
        <v>30</v>
      </c>
      <c r="E58">
        <v>66670</v>
      </c>
      <c r="F58">
        <v>66670</v>
      </c>
    </row>
    <row r="59" spans="1:6" x14ac:dyDescent="0.25">
      <c r="A59" t="s">
        <v>3998</v>
      </c>
      <c r="B59" t="s">
        <v>3999</v>
      </c>
      <c r="C59">
        <v>2</v>
      </c>
      <c r="D59" t="s">
        <v>30</v>
      </c>
      <c r="E59">
        <v>58882</v>
      </c>
      <c r="F59">
        <v>117764</v>
      </c>
    </row>
    <row r="60" spans="1:6" x14ac:dyDescent="0.25">
      <c r="A60" t="s">
        <v>4000</v>
      </c>
      <c r="B60" t="s">
        <v>4001</v>
      </c>
      <c r="C60">
        <v>41</v>
      </c>
      <c r="D60" t="s">
        <v>30</v>
      </c>
      <c r="E60">
        <v>1991.13</v>
      </c>
      <c r="F60">
        <v>81636.33</v>
      </c>
    </row>
    <row r="61" spans="1:6" x14ac:dyDescent="0.25">
      <c r="A61" t="s">
        <v>4002</v>
      </c>
      <c r="B61" t="s">
        <v>4003</v>
      </c>
      <c r="C61">
        <v>2</v>
      </c>
      <c r="D61" t="s">
        <v>30</v>
      </c>
      <c r="E61">
        <v>6327.5</v>
      </c>
      <c r="F61">
        <v>12655</v>
      </c>
    </row>
    <row r="62" spans="1:6" x14ac:dyDescent="0.25">
      <c r="A62" t="s">
        <v>4004</v>
      </c>
      <c r="B62" t="s">
        <v>4005</v>
      </c>
      <c r="C62">
        <v>3</v>
      </c>
      <c r="D62" t="s">
        <v>30</v>
      </c>
      <c r="E62">
        <v>11918</v>
      </c>
      <c r="F62">
        <v>35754</v>
      </c>
    </row>
    <row r="63" spans="1:6" x14ac:dyDescent="0.25">
      <c r="A63" t="s">
        <v>4006</v>
      </c>
      <c r="B63" t="s">
        <v>4007</v>
      </c>
      <c r="C63">
        <v>6</v>
      </c>
      <c r="D63" t="s">
        <v>30</v>
      </c>
      <c r="E63">
        <v>52510</v>
      </c>
      <c r="F63">
        <v>315060</v>
      </c>
    </row>
    <row r="64" spans="1:6" x14ac:dyDescent="0.25">
      <c r="A64" t="s">
        <v>4008</v>
      </c>
      <c r="B64" t="s">
        <v>4009</v>
      </c>
      <c r="C64">
        <v>2</v>
      </c>
      <c r="D64" t="s">
        <v>30</v>
      </c>
      <c r="E64">
        <v>7813.96</v>
      </c>
      <c r="F64">
        <v>15627.92</v>
      </c>
    </row>
    <row r="65" spans="1:6" x14ac:dyDescent="0.25">
      <c r="A65" t="s">
        <v>4010</v>
      </c>
      <c r="B65" t="s">
        <v>4011</v>
      </c>
      <c r="C65">
        <v>2</v>
      </c>
      <c r="D65" t="s">
        <v>30</v>
      </c>
      <c r="E65">
        <v>5073.99</v>
      </c>
      <c r="F65">
        <v>10147.98</v>
      </c>
    </row>
    <row r="66" spans="1:6" x14ac:dyDescent="0.25">
      <c r="A66" t="s">
        <v>4012</v>
      </c>
      <c r="B66" t="s">
        <v>4013</v>
      </c>
      <c r="C66">
        <v>19</v>
      </c>
      <c r="D66" t="s">
        <v>30</v>
      </c>
      <c r="E66">
        <v>3628.5</v>
      </c>
      <c r="F66">
        <v>68941.5</v>
      </c>
    </row>
    <row r="67" spans="1:6" x14ac:dyDescent="0.25">
      <c r="A67" t="s">
        <v>4014</v>
      </c>
      <c r="B67" t="s">
        <v>4015</v>
      </c>
      <c r="C67">
        <v>1</v>
      </c>
      <c r="D67" t="s">
        <v>30</v>
      </c>
      <c r="E67">
        <v>7434</v>
      </c>
      <c r="F67">
        <v>7434</v>
      </c>
    </row>
    <row r="68" spans="1:6" x14ac:dyDescent="0.25">
      <c r="A68" t="s">
        <v>4016</v>
      </c>
      <c r="B68" t="s">
        <v>4017</v>
      </c>
      <c r="C68">
        <v>1</v>
      </c>
      <c r="D68" t="s">
        <v>30</v>
      </c>
      <c r="E68">
        <v>1</v>
      </c>
      <c r="F68">
        <v>1</v>
      </c>
    </row>
    <row r="69" spans="1:6" x14ac:dyDescent="0.25">
      <c r="A69" t="s">
        <v>4018</v>
      </c>
      <c r="B69" t="s">
        <v>4019</v>
      </c>
      <c r="C69">
        <v>12</v>
      </c>
      <c r="D69" t="s">
        <v>30</v>
      </c>
      <c r="E69">
        <v>35029.42</v>
      </c>
      <c r="F69">
        <v>420353.04</v>
      </c>
    </row>
    <row r="70" spans="1:6" x14ac:dyDescent="0.25">
      <c r="A70" t="s">
        <v>4020</v>
      </c>
      <c r="B70" t="s">
        <v>4021</v>
      </c>
      <c r="C70">
        <v>2</v>
      </c>
      <c r="D70" t="s">
        <v>30</v>
      </c>
      <c r="E70">
        <v>156507.53</v>
      </c>
      <c r="F70">
        <v>313015.06</v>
      </c>
    </row>
    <row r="71" spans="1:6" x14ac:dyDescent="0.25">
      <c r="A71" t="s">
        <v>4022</v>
      </c>
      <c r="B71" t="s">
        <v>4023</v>
      </c>
      <c r="C71">
        <v>25</v>
      </c>
      <c r="D71" t="s">
        <v>30</v>
      </c>
      <c r="E71">
        <v>12508</v>
      </c>
      <c r="F71">
        <v>312700</v>
      </c>
    </row>
    <row r="72" spans="1:6" x14ac:dyDescent="0.25">
      <c r="A72" t="s">
        <v>4024</v>
      </c>
      <c r="B72" t="s">
        <v>4025</v>
      </c>
      <c r="C72">
        <v>1</v>
      </c>
      <c r="D72" t="s">
        <v>30</v>
      </c>
      <c r="E72">
        <v>1</v>
      </c>
      <c r="F72">
        <v>1</v>
      </c>
    </row>
    <row r="73" spans="1:6" x14ac:dyDescent="0.25">
      <c r="A73" t="s">
        <v>4026</v>
      </c>
      <c r="B73" t="s">
        <v>4027</v>
      </c>
      <c r="C73">
        <v>9</v>
      </c>
      <c r="D73" t="s">
        <v>30</v>
      </c>
      <c r="E73">
        <v>1</v>
      </c>
      <c r="F73">
        <v>9</v>
      </c>
    </row>
    <row r="74" spans="1:6" x14ac:dyDescent="0.25">
      <c r="A74" t="s">
        <v>4028</v>
      </c>
      <c r="B74" t="s">
        <v>4029</v>
      </c>
      <c r="C74">
        <v>118</v>
      </c>
      <c r="D74" t="s">
        <v>30</v>
      </c>
      <c r="E74">
        <v>1</v>
      </c>
      <c r="F74">
        <v>118</v>
      </c>
    </row>
    <row r="75" spans="1:6" x14ac:dyDescent="0.25">
      <c r="A75" t="s">
        <v>4338</v>
      </c>
      <c r="B75" t="s">
        <v>4339</v>
      </c>
      <c r="C75">
        <v>1</v>
      </c>
      <c r="D75" t="s">
        <v>30</v>
      </c>
      <c r="E75">
        <v>6254</v>
      </c>
      <c r="F75">
        <v>6254</v>
      </c>
    </row>
    <row r="76" spans="1:6" x14ac:dyDescent="0.25">
      <c r="A76" t="s">
        <v>4030</v>
      </c>
      <c r="B76" t="s">
        <v>4031</v>
      </c>
      <c r="C76">
        <v>10</v>
      </c>
      <c r="D76" t="s">
        <v>30</v>
      </c>
      <c r="E76">
        <v>735.32</v>
      </c>
      <c r="F76">
        <v>7353.2</v>
      </c>
    </row>
    <row r="77" spans="1:6" x14ac:dyDescent="0.25">
      <c r="A77" t="s">
        <v>4032</v>
      </c>
      <c r="B77" t="s">
        <v>4033</v>
      </c>
      <c r="C77">
        <v>2</v>
      </c>
      <c r="D77" t="s">
        <v>4340</v>
      </c>
      <c r="E77">
        <v>3982.5</v>
      </c>
      <c r="F77">
        <v>7965</v>
      </c>
    </row>
    <row r="78" spans="1:6" x14ac:dyDescent="0.25">
      <c r="A78" t="s">
        <v>4034</v>
      </c>
      <c r="B78" t="s">
        <v>4035</v>
      </c>
      <c r="C78">
        <v>1</v>
      </c>
      <c r="D78" t="s">
        <v>30</v>
      </c>
      <c r="E78">
        <v>1</v>
      </c>
      <c r="F78">
        <v>1</v>
      </c>
    </row>
    <row r="79" spans="1:6" x14ac:dyDescent="0.25">
      <c r="A79" t="s">
        <v>4341</v>
      </c>
      <c r="B79" t="s">
        <v>4342</v>
      </c>
      <c r="C79">
        <v>1</v>
      </c>
      <c r="D79" t="s">
        <v>30</v>
      </c>
      <c r="E79">
        <v>90270</v>
      </c>
      <c r="F79">
        <v>90270</v>
      </c>
    </row>
    <row r="80" spans="1:6" x14ac:dyDescent="0.25">
      <c r="A80" t="s">
        <v>4036</v>
      </c>
      <c r="B80" t="s">
        <v>4037</v>
      </c>
      <c r="C80">
        <v>15</v>
      </c>
      <c r="D80" t="s">
        <v>30</v>
      </c>
      <c r="E80">
        <v>5970.8</v>
      </c>
      <c r="F80">
        <v>89562</v>
      </c>
    </row>
    <row r="81" spans="1:6" x14ac:dyDescent="0.25">
      <c r="A81" t="s">
        <v>4343</v>
      </c>
      <c r="B81" t="s">
        <v>4344</v>
      </c>
      <c r="C81">
        <v>1</v>
      </c>
      <c r="D81" t="s">
        <v>30</v>
      </c>
      <c r="E81">
        <v>165105.60000000001</v>
      </c>
      <c r="F81">
        <v>165105.60000000001</v>
      </c>
    </row>
    <row r="82" spans="1:6" x14ac:dyDescent="0.25">
      <c r="A82" t="s">
        <v>3202</v>
      </c>
      <c r="B82" t="s">
        <v>3203</v>
      </c>
      <c r="C82">
        <v>1</v>
      </c>
      <c r="D82" t="s">
        <v>30</v>
      </c>
      <c r="E82">
        <v>1191.28</v>
      </c>
      <c r="F82">
        <v>1191.28</v>
      </c>
    </row>
    <row r="83" spans="1:6" x14ac:dyDescent="0.25">
      <c r="A83" t="s">
        <v>4038</v>
      </c>
      <c r="B83" t="s">
        <v>4039</v>
      </c>
      <c r="C83">
        <v>17</v>
      </c>
      <c r="D83" t="s">
        <v>30</v>
      </c>
      <c r="E83">
        <v>880.26</v>
      </c>
      <c r="F83">
        <v>14964.42</v>
      </c>
    </row>
    <row r="84" spans="1:6" x14ac:dyDescent="0.25">
      <c r="A84" t="s">
        <v>4040</v>
      </c>
      <c r="B84" t="s">
        <v>4041</v>
      </c>
      <c r="C84">
        <v>1</v>
      </c>
      <c r="D84" t="s">
        <v>30</v>
      </c>
      <c r="E84">
        <v>6580</v>
      </c>
      <c r="F84">
        <v>6580</v>
      </c>
    </row>
    <row r="85" spans="1:6" x14ac:dyDescent="0.25">
      <c r="A85" t="s">
        <v>4042</v>
      </c>
      <c r="B85" t="s">
        <v>4043</v>
      </c>
      <c r="C85">
        <v>1</v>
      </c>
      <c r="D85" t="s">
        <v>30</v>
      </c>
      <c r="E85">
        <v>29154.6</v>
      </c>
      <c r="F85">
        <v>29154.6</v>
      </c>
    </row>
    <row r="86" spans="1:6" x14ac:dyDescent="0.25">
      <c r="A86" t="s">
        <v>4044</v>
      </c>
      <c r="B86" t="s">
        <v>4043</v>
      </c>
      <c r="C86">
        <v>2</v>
      </c>
      <c r="D86" t="s">
        <v>30</v>
      </c>
      <c r="E86">
        <v>58389.294999999998</v>
      </c>
      <c r="F86">
        <v>116778.59</v>
      </c>
    </row>
    <row r="87" spans="1:6" x14ac:dyDescent="0.25">
      <c r="A87" t="s">
        <v>4045</v>
      </c>
      <c r="B87" t="s">
        <v>4046</v>
      </c>
      <c r="C87">
        <v>8</v>
      </c>
      <c r="D87" t="s">
        <v>30</v>
      </c>
      <c r="E87">
        <v>32055.41</v>
      </c>
      <c r="F87">
        <v>256443.28</v>
      </c>
    </row>
    <row r="88" spans="1:6" x14ac:dyDescent="0.25">
      <c r="A88" t="s">
        <v>4047</v>
      </c>
      <c r="B88" t="s">
        <v>4048</v>
      </c>
      <c r="C88">
        <v>13</v>
      </c>
      <c r="D88" t="s">
        <v>30</v>
      </c>
      <c r="E88">
        <v>27140</v>
      </c>
      <c r="F88">
        <v>352820</v>
      </c>
    </row>
    <row r="89" spans="1:6" x14ac:dyDescent="0.25">
      <c r="A89" t="s">
        <v>3260</v>
      </c>
      <c r="B89" t="s">
        <v>3261</v>
      </c>
      <c r="C89">
        <v>2</v>
      </c>
      <c r="D89" t="s">
        <v>30</v>
      </c>
      <c r="E89">
        <v>67820</v>
      </c>
      <c r="F89">
        <v>135640</v>
      </c>
    </row>
    <row r="90" spans="1:6" x14ac:dyDescent="0.25">
      <c r="A90" t="s">
        <v>4049</v>
      </c>
      <c r="B90" t="s">
        <v>4050</v>
      </c>
      <c r="C90">
        <v>1</v>
      </c>
      <c r="D90" t="s">
        <v>30</v>
      </c>
      <c r="E90">
        <v>18999.18</v>
      </c>
      <c r="F90">
        <v>18999.18</v>
      </c>
    </row>
    <row r="91" spans="1:6" x14ac:dyDescent="0.25">
      <c r="A91" t="s">
        <v>4345</v>
      </c>
      <c r="B91" t="s">
        <v>4346</v>
      </c>
      <c r="C91">
        <v>4</v>
      </c>
      <c r="D91" t="s">
        <v>30</v>
      </c>
      <c r="E91">
        <v>743.4</v>
      </c>
      <c r="F91">
        <v>2973.6</v>
      </c>
    </row>
    <row r="92" spans="1:6" x14ac:dyDescent="0.25">
      <c r="A92" t="s">
        <v>4051</v>
      </c>
      <c r="B92" t="s">
        <v>4052</v>
      </c>
      <c r="C92">
        <v>1</v>
      </c>
      <c r="D92" t="s">
        <v>30</v>
      </c>
      <c r="E92">
        <v>15800</v>
      </c>
      <c r="F92">
        <v>15800</v>
      </c>
    </row>
    <row r="93" spans="1:6" x14ac:dyDescent="0.25">
      <c r="A93" t="s">
        <v>4053</v>
      </c>
      <c r="B93" t="s">
        <v>4054</v>
      </c>
      <c r="C93">
        <v>13</v>
      </c>
      <c r="D93" t="s">
        <v>30</v>
      </c>
      <c r="E93">
        <v>5664.0769230769201</v>
      </c>
      <c r="F93">
        <v>73633</v>
      </c>
    </row>
    <row r="94" spans="1:6" x14ac:dyDescent="0.25">
      <c r="A94" t="s">
        <v>4055</v>
      </c>
      <c r="B94" t="s">
        <v>4056</v>
      </c>
      <c r="C94">
        <v>6</v>
      </c>
      <c r="D94" t="s">
        <v>30</v>
      </c>
      <c r="E94">
        <v>1</v>
      </c>
      <c r="F94">
        <v>6</v>
      </c>
    </row>
    <row r="95" spans="1:6" x14ac:dyDescent="0.25">
      <c r="A95" t="s">
        <v>4057</v>
      </c>
      <c r="B95" t="s">
        <v>4058</v>
      </c>
      <c r="C95">
        <v>2</v>
      </c>
      <c r="D95" t="s">
        <v>30</v>
      </c>
      <c r="E95">
        <v>20416.759999999998</v>
      </c>
      <c r="F95">
        <v>40833.519999999997</v>
      </c>
    </row>
    <row r="96" spans="1:6" x14ac:dyDescent="0.25">
      <c r="A96" t="s">
        <v>4059</v>
      </c>
      <c r="B96" t="s">
        <v>4060</v>
      </c>
      <c r="C96">
        <v>11</v>
      </c>
      <c r="D96" t="s">
        <v>30</v>
      </c>
      <c r="E96">
        <v>13233.37</v>
      </c>
      <c r="F96">
        <v>145567.07</v>
      </c>
    </row>
    <row r="97" spans="1:6" x14ac:dyDescent="0.25">
      <c r="A97" t="s">
        <v>4061</v>
      </c>
      <c r="B97" t="s">
        <v>4062</v>
      </c>
      <c r="C97">
        <v>1</v>
      </c>
      <c r="D97" t="s">
        <v>30</v>
      </c>
      <c r="E97">
        <v>1</v>
      </c>
      <c r="F97">
        <v>1</v>
      </c>
    </row>
    <row r="98" spans="1:6" x14ac:dyDescent="0.25">
      <c r="A98" t="s">
        <v>4063</v>
      </c>
      <c r="B98" t="s">
        <v>4064</v>
      </c>
      <c r="C98">
        <v>1</v>
      </c>
      <c r="D98" t="s">
        <v>30</v>
      </c>
      <c r="E98">
        <v>1</v>
      </c>
      <c r="F98">
        <v>1</v>
      </c>
    </row>
    <row r="99" spans="1:6" x14ac:dyDescent="0.25">
      <c r="A99" t="s">
        <v>4347</v>
      </c>
      <c r="B99" t="s">
        <v>4348</v>
      </c>
      <c r="C99">
        <v>4</v>
      </c>
      <c r="D99" t="s">
        <v>30</v>
      </c>
      <c r="E99">
        <v>4956</v>
      </c>
      <c r="F99">
        <v>19824</v>
      </c>
    </row>
    <row r="100" spans="1:6" x14ac:dyDescent="0.25">
      <c r="A100" t="s">
        <v>4349</v>
      </c>
      <c r="B100" t="s">
        <v>4350</v>
      </c>
      <c r="C100">
        <v>4</v>
      </c>
      <c r="D100" t="s">
        <v>30</v>
      </c>
      <c r="E100">
        <v>14042</v>
      </c>
      <c r="F100">
        <v>56168</v>
      </c>
    </row>
    <row r="101" spans="1:6" x14ac:dyDescent="0.25">
      <c r="A101" t="s">
        <v>4065</v>
      </c>
      <c r="B101" t="s">
        <v>4066</v>
      </c>
      <c r="C101">
        <v>22</v>
      </c>
      <c r="D101" t="s">
        <v>30</v>
      </c>
      <c r="E101">
        <v>6844</v>
      </c>
      <c r="F101">
        <v>150568</v>
      </c>
    </row>
    <row r="102" spans="1:6" x14ac:dyDescent="0.25">
      <c r="A102" t="s">
        <v>4351</v>
      </c>
      <c r="B102" t="s">
        <v>4352</v>
      </c>
      <c r="C102">
        <v>12</v>
      </c>
      <c r="D102" t="s">
        <v>30</v>
      </c>
      <c r="E102">
        <v>10997.6</v>
      </c>
      <c r="F102">
        <v>131971.20000000001</v>
      </c>
    </row>
    <row r="103" spans="1:6" x14ac:dyDescent="0.25">
      <c r="A103" t="s">
        <v>4353</v>
      </c>
      <c r="B103" t="s">
        <v>4354</v>
      </c>
      <c r="C103">
        <v>8</v>
      </c>
      <c r="D103" t="s">
        <v>30</v>
      </c>
      <c r="E103">
        <v>17051</v>
      </c>
      <c r="F103">
        <v>136408</v>
      </c>
    </row>
    <row r="104" spans="1:6" x14ac:dyDescent="0.25">
      <c r="A104" t="s">
        <v>4355</v>
      </c>
      <c r="B104" t="s">
        <v>4356</v>
      </c>
      <c r="C104">
        <v>24</v>
      </c>
      <c r="D104" t="s">
        <v>30</v>
      </c>
      <c r="E104">
        <v>8791</v>
      </c>
      <c r="F104">
        <v>210984</v>
      </c>
    </row>
    <row r="105" spans="1:6" x14ac:dyDescent="0.25">
      <c r="A105" t="s">
        <v>4067</v>
      </c>
      <c r="B105" t="s">
        <v>4068</v>
      </c>
      <c r="C105">
        <v>16</v>
      </c>
      <c r="D105" t="s">
        <v>30</v>
      </c>
      <c r="E105">
        <v>6991.5</v>
      </c>
      <c r="F105">
        <v>111864</v>
      </c>
    </row>
    <row r="106" spans="1:6" x14ac:dyDescent="0.25">
      <c r="A106" t="s">
        <v>4069</v>
      </c>
      <c r="B106" t="s">
        <v>4070</v>
      </c>
      <c r="C106">
        <v>1</v>
      </c>
      <c r="D106" t="s">
        <v>30</v>
      </c>
      <c r="E106">
        <v>59000</v>
      </c>
      <c r="F106">
        <v>59000</v>
      </c>
    </row>
    <row r="107" spans="1:6" x14ac:dyDescent="0.25">
      <c r="A107" t="s">
        <v>4073</v>
      </c>
      <c r="B107" t="s">
        <v>4074</v>
      </c>
      <c r="C107">
        <v>2</v>
      </c>
      <c r="D107" t="s">
        <v>30</v>
      </c>
      <c r="E107">
        <v>1</v>
      </c>
      <c r="F107">
        <v>2</v>
      </c>
    </row>
    <row r="108" spans="1:6" x14ac:dyDescent="0.25">
      <c r="A108" t="s">
        <v>4075</v>
      </c>
      <c r="B108" t="s">
        <v>4076</v>
      </c>
      <c r="C108">
        <v>1</v>
      </c>
      <c r="D108" t="s">
        <v>30</v>
      </c>
      <c r="E108">
        <v>251.51</v>
      </c>
      <c r="F108">
        <v>251.51</v>
      </c>
    </row>
    <row r="109" spans="1:6" x14ac:dyDescent="0.25">
      <c r="A109" t="s">
        <v>4077</v>
      </c>
      <c r="B109" t="s">
        <v>4078</v>
      </c>
      <c r="C109">
        <v>1</v>
      </c>
      <c r="D109" t="s">
        <v>30</v>
      </c>
      <c r="E109">
        <v>38936.46</v>
      </c>
      <c r="F109">
        <v>38936.46</v>
      </c>
    </row>
    <row r="110" spans="1:6" x14ac:dyDescent="0.25">
      <c r="A110" t="s">
        <v>4079</v>
      </c>
      <c r="B110" t="s">
        <v>4080</v>
      </c>
      <c r="C110">
        <v>9</v>
      </c>
      <c r="D110" t="s">
        <v>30</v>
      </c>
      <c r="E110">
        <v>46787</v>
      </c>
      <c r="F110">
        <v>421083</v>
      </c>
    </row>
    <row r="111" spans="1:6" x14ac:dyDescent="0.25">
      <c r="A111" t="s">
        <v>4081</v>
      </c>
      <c r="B111" t="s">
        <v>4082</v>
      </c>
      <c r="C111">
        <v>1</v>
      </c>
      <c r="D111" t="s">
        <v>30</v>
      </c>
      <c r="E111">
        <v>69564.539999999994</v>
      </c>
      <c r="F111">
        <v>69564.539999999994</v>
      </c>
    </row>
    <row r="112" spans="1:6" x14ac:dyDescent="0.25">
      <c r="A112" t="s">
        <v>4083</v>
      </c>
      <c r="B112" t="s">
        <v>4084</v>
      </c>
      <c r="C112">
        <v>1</v>
      </c>
      <c r="D112" t="s">
        <v>30</v>
      </c>
      <c r="E112">
        <v>2231.56</v>
      </c>
      <c r="F112">
        <v>2231.56</v>
      </c>
    </row>
    <row r="113" spans="1:6" x14ac:dyDescent="0.25">
      <c r="A113" t="s">
        <v>4085</v>
      </c>
      <c r="B113" t="s">
        <v>4086</v>
      </c>
      <c r="C113">
        <v>4</v>
      </c>
      <c r="D113" t="s">
        <v>30</v>
      </c>
      <c r="E113">
        <v>1</v>
      </c>
      <c r="F113">
        <v>4</v>
      </c>
    </row>
    <row r="114" spans="1:6" x14ac:dyDescent="0.25">
      <c r="A114" t="s">
        <v>4087</v>
      </c>
      <c r="B114" t="s">
        <v>4088</v>
      </c>
      <c r="C114">
        <v>7</v>
      </c>
      <c r="D114" t="s">
        <v>30</v>
      </c>
      <c r="E114">
        <v>115364</v>
      </c>
      <c r="F114">
        <v>807548</v>
      </c>
    </row>
    <row r="115" spans="1:6" x14ac:dyDescent="0.25">
      <c r="A115" t="s">
        <v>4089</v>
      </c>
      <c r="B115" t="s">
        <v>4090</v>
      </c>
      <c r="C115">
        <v>2</v>
      </c>
      <c r="D115" t="s">
        <v>30</v>
      </c>
      <c r="E115">
        <v>896</v>
      </c>
      <c r="F115">
        <v>1792</v>
      </c>
    </row>
    <row r="116" spans="1:6" x14ac:dyDescent="0.25">
      <c r="A116" t="s">
        <v>4091</v>
      </c>
      <c r="B116" t="s">
        <v>4092</v>
      </c>
      <c r="C116">
        <v>8</v>
      </c>
      <c r="D116" t="s">
        <v>30</v>
      </c>
      <c r="E116">
        <v>2500</v>
      </c>
      <c r="F116">
        <v>20000</v>
      </c>
    </row>
    <row r="117" spans="1:6" x14ac:dyDescent="0.25">
      <c r="A117" t="s">
        <v>4093</v>
      </c>
      <c r="B117" t="s">
        <v>4094</v>
      </c>
      <c r="C117">
        <v>4</v>
      </c>
      <c r="D117" t="s">
        <v>30</v>
      </c>
      <c r="E117">
        <v>17213</v>
      </c>
      <c r="F117">
        <v>68852</v>
      </c>
    </row>
    <row r="118" spans="1:6" x14ac:dyDescent="0.25">
      <c r="A118" t="s">
        <v>4095</v>
      </c>
      <c r="B118" t="s">
        <v>4096</v>
      </c>
      <c r="C118">
        <v>1</v>
      </c>
      <c r="D118" t="s">
        <v>30</v>
      </c>
      <c r="E118">
        <v>19238</v>
      </c>
      <c r="F118">
        <v>19238</v>
      </c>
    </row>
    <row r="119" spans="1:6" x14ac:dyDescent="0.25">
      <c r="A119" t="s">
        <v>4097</v>
      </c>
      <c r="B119" t="s">
        <v>4098</v>
      </c>
      <c r="C119">
        <v>6</v>
      </c>
      <c r="D119" t="s">
        <v>30</v>
      </c>
      <c r="E119">
        <v>1</v>
      </c>
      <c r="F119">
        <v>6</v>
      </c>
    </row>
    <row r="120" spans="1:6" x14ac:dyDescent="0.25">
      <c r="A120" t="s">
        <v>4099</v>
      </c>
      <c r="B120" t="s">
        <v>4100</v>
      </c>
      <c r="C120">
        <v>176</v>
      </c>
      <c r="D120" t="s">
        <v>30</v>
      </c>
      <c r="E120">
        <v>543.12181818181796</v>
      </c>
      <c r="F120">
        <v>95589.440000000002</v>
      </c>
    </row>
    <row r="121" spans="1:6" x14ac:dyDescent="0.25">
      <c r="A121" t="s">
        <v>4101</v>
      </c>
      <c r="B121" t="s">
        <v>4102</v>
      </c>
      <c r="C121">
        <v>11</v>
      </c>
      <c r="D121" t="s">
        <v>30</v>
      </c>
      <c r="E121">
        <v>2586.56</v>
      </c>
      <c r="F121">
        <v>28452.16</v>
      </c>
    </row>
    <row r="122" spans="1:6" x14ac:dyDescent="0.25">
      <c r="A122" t="s">
        <v>4103</v>
      </c>
      <c r="B122" t="s">
        <v>4104</v>
      </c>
      <c r="C122">
        <v>83</v>
      </c>
      <c r="D122" t="s">
        <v>30</v>
      </c>
      <c r="E122">
        <v>9735</v>
      </c>
      <c r="F122">
        <v>808005</v>
      </c>
    </row>
    <row r="123" spans="1:6" x14ac:dyDescent="0.25">
      <c r="A123" t="s">
        <v>4105</v>
      </c>
      <c r="B123" t="s">
        <v>4106</v>
      </c>
      <c r="C123">
        <v>1</v>
      </c>
      <c r="D123" t="s">
        <v>30</v>
      </c>
      <c r="E123">
        <v>46610</v>
      </c>
      <c r="F123">
        <v>46610</v>
      </c>
    </row>
    <row r="124" spans="1:6" x14ac:dyDescent="0.25">
      <c r="A124" t="s">
        <v>4107</v>
      </c>
      <c r="B124" t="s">
        <v>4108</v>
      </c>
      <c r="C124">
        <v>5</v>
      </c>
      <c r="D124" t="s">
        <v>30</v>
      </c>
      <c r="E124">
        <v>4635</v>
      </c>
      <c r="F124">
        <v>23175</v>
      </c>
    </row>
    <row r="125" spans="1:6" x14ac:dyDescent="0.25">
      <c r="A125" t="s">
        <v>4109</v>
      </c>
      <c r="B125" t="s">
        <v>4110</v>
      </c>
      <c r="C125">
        <v>2</v>
      </c>
      <c r="D125" t="s">
        <v>30</v>
      </c>
      <c r="E125">
        <v>54398</v>
      </c>
      <c r="F125">
        <v>108796</v>
      </c>
    </row>
    <row r="126" spans="1:6" x14ac:dyDescent="0.25">
      <c r="A126" t="s">
        <v>4111</v>
      </c>
      <c r="B126" t="s">
        <v>4112</v>
      </c>
      <c r="C126">
        <v>1</v>
      </c>
      <c r="D126" t="s">
        <v>30</v>
      </c>
      <c r="E126">
        <v>83921.600000000006</v>
      </c>
      <c r="F126">
        <v>83921.600000000006</v>
      </c>
    </row>
    <row r="127" spans="1:6" x14ac:dyDescent="0.25">
      <c r="A127" t="s">
        <v>4113</v>
      </c>
      <c r="B127" t="s">
        <v>4114</v>
      </c>
      <c r="C127">
        <v>179</v>
      </c>
      <c r="D127" t="s">
        <v>30</v>
      </c>
      <c r="E127">
        <v>11337.988826815599</v>
      </c>
      <c r="F127">
        <v>2029500</v>
      </c>
    </row>
    <row r="128" spans="1:6" x14ac:dyDescent="0.25">
      <c r="A128" t="s">
        <v>4115</v>
      </c>
      <c r="B128" t="s">
        <v>4116</v>
      </c>
      <c r="C128">
        <v>3</v>
      </c>
      <c r="D128" t="s">
        <v>30</v>
      </c>
      <c r="E128">
        <v>63720</v>
      </c>
      <c r="F128">
        <v>191160</v>
      </c>
    </row>
    <row r="129" spans="1:6" x14ac:dyDescent="0.25">
      <c r="A129" t="s">
        <v>4117</v>
      </c>
      <c r="B129" t="s">
        <v>4118</v>
      </c>
      <c r="C129">
        <v>2</v>
      </c>
      <c r="D129" t="s">
        <v>30</v>
      </c>
      <c r="E129">
        <v>8850</v>
      </c>
      <c r="F129">
        <v>17700</v>
      </c>
    </row>
    <row r="130" spans="1:6" x14ac:dyDescent="0.25">
      <c r="A130" t="s">
        <v>4119</v>
      </c>
      <c r="B130" t="s">
        <v>4120</v>
      </c>
      <c r="C130">
        <v>4</v>
      </c>
      <c r="D130" t="s">
        <v>30</v>
      </c>
      <c r="E130">
        <v>3174.2</v>
      </c>
      <c r="F130">
        <v>12696.8</v>
      </c>
    </row>
    <row r="131" spans="1:6" x14ac:dyDescent="0.25">
      <c r="A131" t="s">
        <v>4357</v>
      </c>
      <c r="B131" t="s">
        <v>4358</v>
      </c>
      <c r="C131">
        <v>1</v>
      </c>
      <c r="D131" t="s">
        <v>30</v>
      </c>
      <c r="E131">
        <v>13570</v>
      </c>
      <c r="F131">
        <v>13570</v>
      </c>
    </row>
    <row r="132" spans="1:6" x14ac:dyDescent="0.25">
      <c r="A132" t="s">
        <v>4121</v>
      </c>
      <c r="B132" t="s">
        <v>4122</v>
      </c>
      <c r="C132">
        <v>1</v>
      </c>
      <c r="D132" t="s">
        <v>30</v>
      </c>
      <c r="E132">
        <v>18179.55</v>
      </c>
      <c r="F132">
        <v>18179.55</v>
      </c>
    </row>
    <row r="133" spans="1:6" x14ac:dyDescent="0.25">
      <c r="A133" t="s">
        <v>4123</v>
      </c>
      <c r="B133" t="s">
        <v>4124</v>
      </c>
      <c r="C133">
        <v>3</v>
      </c>
      <c r="D133" t="s">
        <v>30</v>
      </c>
      <c r="E133">
        <v>1</v>
      </c>
      <c r="F133">
        <v>3</v>
      </c>
    </row>
    <row r="134" spans="1:6" x14ac:dyDescent="0.25">
      <c r="A134" t="s">
        <v>4125</v>
      </c>
      <c r="B134" t="s">
        <v>4126</v>
      </c>
      <c r="C134">
        <v>1</v>
      </c>
      <c r="D134" t="s">
        <v>30</v>
      </c>
      <c r="E134">
        <v>1</v>
      </c>
      <c r="F134">
        <v>1</v>
      </c>
    </row>
    <row r="135" spans="1:6" x14ac:dyDescent="0.25">
      <c r="A135" t="s">
        <v>4127</v>
      </c>
      <c r="B135" t="s">
        <v>4128</v>
      </c>
      <c r="C135">
        <v>52</v>
      </c>
      <c r="D135" t="s">
        <v>30</v>
      </c>
      <c r="E135">
        <v>2176.27692307692</v>
      </c>
      <c r="F135">
        <v>113166.39999999999</v>
      </c>
    </row>
    <row r="136" spans="1:6" x14ac:dyDescent="0.25">
      <c r="A136" t="s">
        <v>4130</v>
      </c>
      <c r="B136" t="s">
        <v>4131</v>
      </c>
      <c r="C136">
        <v>1</v>
      </c>
      <c r="D136" t="s">
        <v>30</v>
      </c>
      <c r="E136">
        <v>56640</v>
      </c>
      <c r="F136">
        <v>56640</v>
      </c>
    </row>
    <row r="137" spans="1:6" x14ac:dyDescent="0.25">
      <c r="F137" s="15">
        <f>SUBTOTAL(109,Tabla219[total])</f>
        <v>17677659.529999994</v>
      </c>
    </row>
  </sheetData>
  <pageMargins left="0.7" right="0.7" top="0.75" bottom="0.75" header="0.3" footer="0.3"/>
  <pageSetup scale="55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5"/>
  <sheetViews>
    <sheetView view="pageLayout" topLeftCell="A19" zoomScaleNormal="100" workbookViewId="0">
      <selection activeCell="B5" sqref="B5"/>
    </sheetView>
  </sheetViews>
  <sheetFormatPr baseColWidth="10" defaultRowHeight="15" x14ac:dyDescent="0.25"/>
  <cols>
    <col min="2" max="2" width="6.28515625" bestFit="1" customWidth="1"/>
    <col min="3" max="3" width="36.85546875" bestFit="1" customWidth="1"/>
    <col min="4" max="4" width="14.140625" bestFit="1" customWidth="1"/>
  </cols>
  <sheetData>
    <row r="6" spans="2:4" x14ac:dyDescent="0.25">
      <c r="B6" s="23" t="s">
        <v>0</v>
      </c>
      <c r="C6" s="24"/>
      <c r="D6" s="24"/>
    </row>
    <row r="7" spans="2:4" x14ac:dyDescent="0.25">
      <c r="B7" s="1"/>
      <c r="C7" s="2" t="s">
        <v>1</v>
      </c>
      <c r="D7" s="1"/>
    </row>
    <row r="8" spans="2:4" x14ac:dyDescent="0.25">
      <c r="B8" s="25" t="s">
        <v>2</v>
      </c>
      <c r="C8" s="25"/>
      <c r="D8" s="25"/>
    </row>
    <row r="9" spans="2:4" x14ac:dyDescent="0.25">
      <c r="B9" s="26" t="s">
        <v>3</v>
      </c>
      <c r="C9" s="26"/>
      <c r="D9" s="26"/>
    </row>
    <row r="10" spans="2:4" x14ac:dyDescent="0.25">
      <c r="B10" s="3"/>
      <c r="C10" s="3"/>
    </row>
    <row r="11" spans="2:4" x14ac:dyDescent="0.25">
      <c r="B11" s="22" t="s">
        <v>4</v>
      </c>
      <c r="C11" s="22"/>
      <c r="D11" s="22"/>
    </row>
    <row r="12" spans="2:4" x14ac:dyDescent="0.25">
      <c r="B12" s="27" t="s">
        <v>4359</v>
      </c>
      <c r="C12" s="27"/>
      <c r="D12" s="27"/>
    </row>
    <row r="13" spans="2:4" x14ac:dyDescent="0.25">
      <c r="B13" s="22" t="s">
        <v>4429</v>
      </c>
      <c r="C13" s="22"/>
      <c r="D13" s="22"/>
    </row>
    <row r="16" spans="2:4" ht="18.75" x14ac:dyDescent="0.3">
      <c r="B16" s="4" t="s">
        <v>5</v>
      </c>
      <c r="C16" s="4" t="s">
        <v>6</v>
      </c>
      <c r="D16" s="4" t="s">
        <v>7</v>
      </c>
    </row>
    <row r="17" spans="2:4" x14ac:dyDescent="0.25">
      <c r="B17" s="5">
        <v>1</v>
      </c>
      <c r="C17" s="6" t="s">
        <v>8</v>
      </c>
      <c r="D17" s="7">
        <f>Tabla120[[#Totals],[Total]]</f>
        <v>26748948.057500012</v>
      </c>
    </row>
    <row r="18" spans="2:4" x14ac:dyDescent="0.25">
      <c r="B18" s="5">
        <v>2</v>
      </c>
      <c r="C18" s="6" t="s">
        <v>9</v>
      </c>
      <c r="D18" s="8">
        <f>Tabla121[[#Totals],[Total]]</f>
        <v>4460415.1399999987</v>
      </c>
    </row>
    <row r="19" spans="2:4" x14ac:dyDescent="0.25">
      <c r="B19" s="5">
        <v>3</v>
      </c>
      <c r="C19" s="6" t="s">
        <v>10</v>
      </c>
      <c r="D19" s="9">
        <f>Tabla122[[#Totals],[Total]]</f>
        <v>13433210.139999997</v>
      </c>
    </row>
    <row r="20" spans="2:4" x14ac:dyDescent="0.25">
      <c r="B20" s="5">
        <v>4</v>
      </c>
      <c r="C20" s="6" t="s">
        <v>11</v>
      </c>
      <c r="D20" s="10">
        <f>Tabla123[[#Totals],[Total]]</f>
        <v>3258215.8</v>
      </c>
    </row>
    <row r="21" spans="2:4" x14ac:dyDescent="0.25">
      <c r="B21" s="5">
        <v>5</v>
      </c>
      <c r="C21" s="6" t="s">
        <v>12</v>
      </c>
      <c r="D21" s="10">
        <f>Tabla124[[#Totals],[Total]]</f>
        <v>22639650.019999988</v>
      </c>
    </row>
    <row r="22" spans="2:4" x14ac:dyDescent="0.25">
      <c r="B22" s="5">
        <v>6</v>
      </c>
      <c r="C22" s="6" t="s">
        <v>13</v>
      </c>
      <c r="D22" s="11">
        <f>Tabla125[[#Totals],[Total]]</f>
        <v>9462485.7699999996</v>
      </c>
    </row>
    <row r="23" spans="2:4" x14ac:dyDescent="0.25">
      <c r="B23" s="5">
        <v>7</v>
      </c>
      <c r="C23" s="6" t="s">
        <v>14</v>
      </c>
      <c r="D23" s="10">
        <f>'Inv. Prods Utls Varios 09-2023'!F799</f>
        <v>23285414.990000017</v>
      </c>
    </row>
    <row r="24" spans="2:4" x14ac:dyDescent="0.25">
      <c r="B24" s="5">
        <v>8</v>
      </c>
      <c r="C24" s="6" t="s">
        <v>15</v>
      </c>
      <c r="D24" s="10">
        <f>Tabla127[[#Totals],[Total]]</f>
        <v>15379990.83</v>
      </c>
    </row>
    <row r="25" spans="2:4" x14ac:dyDescent="0.25">
      <c r="D25" s="16">
        <f>SUM(D17:D24)</f>
        <v>118668330.74750002</v>
      </c>
    </row>
  </sheetData>
  <mergeCells count="6">
    <mergeCell ref="B13:D13"/>
    <mergeCell ref="B6:D6"/>
    <mergeCell ref="B8:D8"/>
    <mergeCell ref="B9:D9"/>
    <mergeCell ref="B11:D11"/>
    <mergeCell ref="B12:D12"/>
  </mergeCells>
  <pageMargins left="0.7" right="0.7" top="0.75" bottom="0.75" header="0.3" footer="0.3"/>
  <pageSetup orientation="portrait" horizontalDpi="4294967295" verticalDpi="4294967295" r:id="rId1"/>
  <headerFooter>
    <oddFooter>&amp;CCREADO EL 12/10/2023 10:15AM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7"/>
  <sheetViews>
    <sheetView view="pageLayout" topLeftCell="B82" zoomScaleNormal="100" workbookViewId="0">
      <selection activeCell="B5" sqref="B5"/>
    </sheetView>
  </sheetViews>
  <sheetFormatPr baseColWidth="10" defaultRowHeight="15" x14ac:dyDescent="0.25"/>
  <cols>
    <col min="2" max="2" width="17.28515625" customWidth="1"/>
    <col min="3" max="3" width="45.5703125" customWidth="1"/>
    <col min="4" max="4" width="20.28515625" customWidth="1"/>
    <col min="5" max="5" width="14.42578125" customWidth="1"/>
    <col min="6" max="6" width="12.7109375" customWidth="1"/>
    <col min="7" max="7" width="19.5703125" customWidth="1"/>
  </cols>
  <sheetData>
    <row r="1" spans="2:7" x14ac:dyDescent="0.25">
      <c r="C1" s="14" t="s">
        <v>18</v>
      </c>
    </row>
    <row r="2" spans="2:7" x14ac:dyDescent="0.25">
      <c r="C2" s="14" t="s">
        <v>19</v>
      </c>
    </row>
    <row r="3" spans="2:7" x14ac:dyDescent="0.25">
      <c r="C3" s="14" t="s">
        <v>20</v>
      </c>
    </row>
    <row r="4" spans="2:7" x14ac:dyDescent="0.25">
      <c r="C4" s="13" t="s">
        <v>16</v>
      </c>
    </row>
    <row r="5" spans="2:7" x14ac:dyDescent="0.25">
      <c r="C5" s="12" t="s">
        <v>21</v>
      </c>
    </row>
    <row r="6" spans="2:7" x14ac:dyDescent="0.25">
      <c r="C6" s="20"/>
    </row>
    <row r="7" spans="2:7" x14ac:dyDescent="0.25">
      <c r="C7" s="20"/>
    </row>
    <row r="8" spans="2:7" ht="30" x14ac:dyDescent="0.25">
      <c r="B8" t="s">
        <v>22</v>
      </c>
      <c r="C8" t="s">
        <v>23</v>
      </c>
      <c r="D8" s="1" t="s">
        <v>24</v>
      </c>
      <c r="E8" s="1" t="s">
        <v>25</v>
      </c>
      <c r="F8" t="s">
        <v>26</v>
      </c>
      <c r="G8" t="s">
        <v>27</v>
      </c>
    </row>
    <row r="9" spans="2:7" x14ac:dyDescent="0.25">
      <c r="B9" t="s">
        <v>28</v>
      </c>
      <c r="C9" t="s">
        <v>29</v>
      </c>
      <c r="D9">
        <v>54</v>
      </c>
      <c r="E9" t="s">
        <v>30</v>
      </c>
      <c r="F9">
        <v>350</v>
      </c>
      <c r="G9">
        <v>18900</v>
      </c>
    </row>
    <row r="10" spans="2:7" x14ac:dyDescent="0.25">
      <c r="B10" t="s">
        <v>31</v>
      </c>
      <c r="C10" t="s">
        <v>32</v>
      </c>
      <c r="D10">
        <v>3</v>
      </c>
      <c r="E10" t="s">
        <v>30</v>
      </c>
      <c r="F10">
        <v>1723</v>
      </c>
      <c r="G10">
        <v>5169</v>
      </c>
    </row>
    <row r="11" spans="2:7" x14ac:dyDescent="0.25">
      <c r="B11" t="s">
        <v>33</v>
      </c>
      <c r="C11" t="s">
        <v>34</v>
      </c>
      <c r="D11">
        <v>653</v>
      </c>
      <c r="E11" t="s">
        <v>30</v>
      </c>
      <c r="F11">
        <v>721.26</v>
      </c>
      <c r="G11">
        <v>470982.78</v>
      </c>
    </row>
    <row r="12" spans="2:7" x14ac:dyDescent="0.25">
      <c r="B12" t="s">
        <v>35</v>
      </c>
      <c r="C12" t="s">
        <v>36</v>
      </c>
      <c r="D12">
        <v>40</v>
      </c>
      <c r="E12" t="s">
        <v>30</v>
      </c>
      <c r="F12">
        <v>92.8</v>
      </c>
      <c r="G12">
        <v>3712</v>
      </c>
    </row>
    <row r="13" spans="2:7" x14ac:dyDescent="0.25">
      <c r="B13" t="s">
        <v>37</v>
      </c>
      <c r="C13" t="s">
        <v>38</v>
      </c>
      <c r="D13">
        <v>84</v>
      </c>
      <c r="E13" t="s">
        <v>30</v>
      </c>
      <c r="F13">
        <v>193.99</v>
      </c>
      <c r="G13">
        <v>16295.16</v>
      </c>
    </row>
    <row r="14" spans="2:7" x14ac:dyDescent="0.25">
      <c r="B14" t="s">
        <v>39</v>
      </c>
      <c r="C14" t="s">
        <v>40</v>
      </c>
      <c r="D14">
        <v>35</v>
      </c>
      <c r="E14" t="s">
        <v>30</v>
      </c>
      <c r="F14">
        <v>151.51</v>
      </c>
      <c r="G14">
        <v>5302.85</v>
      </c>
    </row>
    <row r="15" spans="2:7" x14ac:dyDescent="0.25">
      <c r="B15" t="s">
        <v>41</v>
      </c>
      <c r="C15" t="s">
        <v>42</v>
      </c>
      <c r="D15">
        <v>32826</v>
      </c>
      <c r="E15" t="s">
        <v>30</v>
      </c>
      <c r="F15">
        <v>69.559678303783599</v>
      </c>
      <c r="G15">
        <v>2283366</v>
      </c>
    </row>
    <row r="16" spans="2:7" x14ac:dyDescent="0.25">
      <c r="B16" t="s">
        <v>43</v>
      </c>
      <c r="C16" t="s">
        <v>44</v>
      </c>
      <c r="D16">
        <v>47</v>
      </c>
      <c r="E16" t="s">
        <v>30</v>
      </c>
      <c r="F16">
        <v>9.9499999999999993</v>
      </c>
      <c r="G16">
        <v>467.65</v>
      </c>
    </row>
    <row r="17" spans="2:7" x14ac:dyDescent="0.25">
      <c r="B17" t="s">
        <v>45</v>
      </c>
      <c r="C17" t="s">
        <v>46</v>
      </c>
      <c r="D17">
        <v>5485</v>
      </c>
      <c r="E17" t="s">
        <v>30</v>
      </c>
      <c r="F17">
        <v>115</v>
      </c>
      <c r="G17">
        <v>630775</v>
      </c>
    </row>
    <row r="18" spans="2:7" x14ac:dyDescent="0.25">
      <c r="B18" t="s">
        <v>47</v>
      </c>
      <c r="C18" t="s">
        <v>48</v>
      </c>
      <c r="D18">
        <v>1600</v>
      </c>
      <c r="E18" t="s">
        <v>30</v>
      </c>
      <c r="F18">
        <v>6.83</v>
      </c>
      <c r="G18">
        <v>10928</v>
      </c>
    </row>
    <row r="19" spans="2:7" x14ac:dyDescent="0.25">
      <c r="B19" t="s">
        <v>49</v>
      </c>
      <c r="C19" t="s">
        <v>50</v>
      </c>
      <c r="D19">
        <v>725</v>
      </c>
      <c r="E19" t="s">
        <v>30</v>
      </c>
      <c r="F19">
        <v>114.352689655172</v>
      </c>
      <c r="G19">
        <v>82905.7</v>
      </c>
    </row>
    <row r="20" spans="2:7" x14ac:dyDescent="0.25">
      <c r="B20" t="s">
        <v>51</v>
      </c>
      <c r="C20" t="s">
        <v>52</v>
      </c>
      <c r="D20">
        <v>480</v>
      </c>
      <c r="E20" t="s">
        <v>30</v>
      </c>
      <c r="F20">
        <v>28.753</v>
      </c>
      <c r="G20">
        <v>13801.44</v>
      </c>
    </row>
    <row r="21" spans="2:7" x14ac:dyDescent="0.25">
      <c r="B21" t="s">
        <v>53</v>
      </c>
      <c r="C21" t="s">
        <v>54</v>
      </c>
      <c r="D21">
        <v>347</v>
      </c>
      <c r="E21" t="s">
        <v>30</v>
      </c>
      <c r="F21">
        <v>78.025936599423602</v>
      </c>
      <c r="G21">
        <v>27075</v>
      </c>
    </row>
    <row r="22" spans="2:7" x14ac:dyDescent="0.25">
      <c r="B22" t="s">
        <v>55</v>
      </c>
      <c r="C22" t="s">
        <v>56</v>
      </c>
      <c r="D22">
        <v>30</v>
      </c>
      <c r="E22" t="s">
        <v>30</v>
      </c>
      <c r="F22">
        <v>30.5</v>
      </c>
      <c r="G22">
        <v>915</v>
      </c>
    </row>
    <row r="23" spans="2:7" x14ac:dyDescent="0.25">
      <c r="B23" t="s">
        <v>57</v>
      </c>
      <c r="C23" t="s">
        <v>58</v>
      </c>
      <c r="D23">
        <v>301</v>
      </c>
      <c r="E23" t="s">
        <v>30</v>
      </c>
      <c r="F23">
        <v>119.753322259136</v>
      </c>
      <c r="G23">
        <v>36045.75</v>
      </c>
    </row>
    <row r="24" spans="2:7" x14ac:dyDescent="0.25">
      <c r="B24" t="s">
        <v>59</v>
      </c>
      <c r="C24" t="s">
        <v>60</v>
      </c>
      <c r="D24">
        <v>597</v>
      </c>
      <c r="E24" t="s">
        <v>30</v>
      </c>
      <c r="F24">
        <v>32.5</v>
      </c>
      <c r="G24">
        <v>19402.5</v>
      </c>
    </row>
    <row r="25" spans="2:7" x14ac:dyDescent="0.25">
      <c r="B25" t="s">
        <v>61</v>
      </c>
      <c r="C25" t="s">
        <v>62</v>
      </c>
      <c r="D25">
        <v>91</v>
      </c>
      <c r="E25" t="s">
        <v>30</v>
      </c>
      <c r="F25">
        <v>51.984615384615402</v>
      </c>
      <c r="G25">
        <v>4730.6000000000004</v>
      </c>
    </row>
    <row r="26" spans="2:7" x14ac:dyDescent="0.25">
      <c r="B26" t="s">
        <v>63</v>
      </c>
      <c r="C26" t="s">
        <v>64</v>
      </c>
      <c r="D26">
        <v>364</v>
      </c>
      <c r="E26" t="s">
        <v>30</v>
      </c>
      <c r="F26">
        <v>62.617170329670301</v>
      </c>
      <c r="G26">
        <v>22792.65</v>
      </c>
    </row>
    <row r="27" spans="2:7" x14ac:dyDescent="0.25">
      <c r="B27" t="s">
        <v>65</v>
      </c>
      <c r="C27" t="s">
        <v>66</v>
      </c>
      <c r="D27">
        <v>272</v>
      </c>
      <c r="E27" t="s">
        <v>30</v>
      </c>
      <c r="F27">
        <v>55.579963235294102</v>
      </c>
      <c r="G27">
        <v>15117.75</v>
      </c>
    </row>
    <row r="28" spans="2:7" x14ac:dyDescent="0.25">
      <c r="B28" t="s">
        <v>67</v>
      </c>
      <c r="C28" t="s">
        <v>68</v>
      </c>
      <c r="D28">
        <v>3</v>
      </c>
      <c r="E28" t="s">
        <v>30</v>
      </c>
      <c r="F28">
        <v>100</v>
      </c>
      <c r="G28">
        <v>300</v>
      </c>
    </row>
    <row r="29" spans="2:7" x14ac:dyDescent="0.25">
      <c r="B29" t="s">
        <v>69</v>
      </c>
      <c r="C29" t="s">
        <v>70</v>
      </c>
      <c r="D29">
        <v>48</v>
      </c>
      <c r="E29" t="s">
        <v>30</v>
      </c>
      <c r="F29">
        <v>43.82</v>
      </c>
      <c r="G29">
        <v>2103.36</v>
      </c>
    </row>
    <row r="30" spans="2:7" x14ac:dyDescent="0.25">
      <c r="B30" t="s">
        <v>71</v>
      </c>
      <c r="C30" t="s">
        <v>72</v>
      </c>
      <c r="D30">
        <v>28</v>
      </c>
      <c r="E30" t="s">
        <v>30</v>
      </c>
      <c r="F30">
        <v>150</v>
      </c>
      <c r="G30">
        <v>4200</v>
      </c>
    </row>
    <row r="31" spans="2:7" x14ac:dyDescent="0.25">
      <c r="B31" t="s">
        <v>73</v>
      </c>
      <c r="C31" t="s">
        <v>74</v>
      </c>
      <c r="D31">
        <v>158</v>
      </c>
      <c r="E31" t="s">
        <v>30</v>
      </c>
      <c r="F31">
        <v>29.1338607594937</v>
      </c>
      <c r="G31">
        <v>4603.1499999999996</v>
      </c>
    </row>
    <row r="32" spans="2:7" x14ac:dyDescent="0.25">
      <c r="B32" t="s">
        <v>75</v>
      </c>
      <c r="C32" t="s">
        <v>76</v>
      </c>
      <c r="D32">
        <v>122</v>
      </c>
      <c r="E32" t="s">
        <v>30</v>
      </c>
      <c r="F32">
        <v>27.57</v>
      </c>
      <c r="G32">
        <v>3363.54</v>
      </c>
    </row>
    <row r="33" spans="2:7" x14ac:dyDescent="0.25">
      <c r="B33" t="s">
        <v>77</v>
      </c>
      <c r="C33" t="s">
        <v>76</v>
      </c>
      <c r="D33">
        <v>1100</v>
      </c>
      <c r="E33" t="s">
        <v>30</v>
      </c>
      <c r="F33">
        <v>31.2</v>
      </c>
      <c r="G33">
        <v>34320</v>
      </c>
    </row>
    <row r="34" spans="2:7" x14ac:dyDescent="0.25">
      <c r="B34" t="s">
        <v>78</v>
      </c>
      <c r="C34" t="s">
        <v>79</v>
      </c>
      <c r="D34">
        <v>124</v>
      </c>
      <c r="E34" t="s">
        <v>30</v>
      </c>
      <c r="F34">
        <v>30.8</v>
      </c>
      <c r="G34">
        <v>3819.2</v>
      </c>
    </row>
    <row r="35" spans="2:7" x14ac:dyDescent="0.25">
      <c r="B35" t="s">
        <v>80</v>
      </c>
      <c r="C35" t="s">
        <v>81</v>
      </c>
      <c r="D35">
        <v>139</v>
      </c>
      <c r="E35" t="s">
        <v>30</v>
      </c>
      <c r="F35">
        <v>2232.8057553956801</v>
      </c>
      <c r="G35">
        <v>310360</v>
      </c>
    </row>
    <row r="36" spans="2:7" x14ac:dyDescent="0.25">
      <c r="B36" t="s">
        <v>82</v>
      </c>
      <c r="C36" t="s">
        <v>83</v>
      </c>
      <c r="D36">
        <v>280</v>
      </c>
      <c r="E36" t="s">
        <v>30</v>
      </c>
      <c r="F36">
        <v>25</v>
      </c>
      <c r="G36">
        <v>7000</v>
      </c>
    </row>
    <row r="37" spans="2:7" x14ac:dyDescent="0.25">
      <c r="B37" t="s">
        <v>84</v>
      </c>
      <c r="C37" t="s">
        <v>85</v>
      </c>
      <c r="D37">
        <v>2268</v>
      </c>
      <c r="E37" t="s">
        <v>30</v>
      </c>
      <c r="F37">
        <v>21.244444444444401</v>
      </c>
      <c r="G37">
        <v>48182.400000000001</v>
      </c>
    </row>
    <row r="38" spans="2:7" x14ac:dyDescent="0.25">
      <c r="B38" t="s">
        <v>86</v>
      </c>
      <c r="C38" t="s">
        <v>87</v>
      </c>
      <c r="D38">
        <v>4</v>
      </c>
      <c r="E38" t="s">
        <v>30</v>
      </c>
      <c r="F38">
        <v>54.482500000000002</v>
      </c>
      <c r="G38">
        <v>217.93</v>
      </c>
    </row>
    <row r="39" spans="2:7" x14ac:dyDescent="0.25">
      <c r="B39" t="s">
        <v>88</v>
      </c>
      <c r="C39" t="s">
        <v>89</v>
      </c>
      <c r="D39">
        <v>1145</v>
      </c>
      <c r="E39" t="s">
        <v>30</v>
      </c>
      <c r="F39">
        <v>66.172087336244502</v>
      </c>
      <c r="G39">
        <v>75767.039999999994</v>
      </c>
    </row>
    <row r="40" spans="2:7" x14ac:dyDescent="0.25">
      <c r="B40" t="s">
        <v>90</v>
      </c>
      <c r="C40" t="s">
        <v>91</v>
      </c>
      <c r="D40">
        <v>1702</v>
      </c>
      <c r="E40" t="s">
        <v>30</v>
      </c>
      <c r="F40">
        <v>3</v>
      </c>
      <c r="G40">
        <v>5106</v>
      </c>
    </row>
    <row r="41" spans="2:7" x14ac:dyDescent="0.25">
      <c r="B41" t="s">
        <v>92</v>
      </c>
      <c r="C41" t="s">
        <v>93</v>
      </c>
      <c r="D41">
        <v>1706</v>
      </c>
      <c r="E41" t="s">
        <v>30</v>
      </c>
      <c r="F41">
        <v>29.752907385697501</v>
      </c>
      <c r="G41">
        <v>50758.46</v>
      </c>
    </row>
    <row r="42" spans="2:7" x14ac:dyDescent="0.25">
      <c r="B42" t="s">
        <v>94</v>
      </c>
      <c r="C42" t="s">
        <v>95</v>
      </c>
      <c r="D42">
        <v>1</v>
      </c>
      <c r="E42" t="s">
        <v>30</v>
      </c>
      <c r="F42">
        <v>21</v>
      </c>
      <c r="G42">
        <v>21</v>
      </c>
    </row>
    <row r="43" spans="2:7" x14ac:dyDescent="0.25">
      <c r="B43" t="s">
        <v>96</v>
      </c>
      <c r="C43" t="s">
        <v>97</v>
      </c>
      <c r="D43">
        <v>10660</v>
      </c>
      <c r="E43" t="s">
        <v>30</v>
      </c>
      <c r="F43">
        <v>33.422401500938101</v>
      </c>
      <c r="G43">
        <v>356282.8</v>
      </c>
    </row>
    <row r="44" spans="2:7" x14ac:dyDescent="0.25">
      <c r="B44" t="s">
        <v>98</v>
      </c>
      <c r="C44" t="s">
        <v>99</v>
      </c>
      <c r="D44">
        <v>49</v>
      </c>
      <c r="E44" t="s">
        <v>30</v>
      </c>
      <c r="F44">
        <v>25.79</v>
      </c>
      <c r="G44">
        <v>1263.71</v>
      </c>
    </row>
    <row r="45" spans="2:7" x14ac:dyDescent="0.25">
      <c r="B45" t="s">
        <v>100</v>
      </c>
      <c r="C45" t="s">
        <v>101</v>
      </c>
      <c r="D45">
        <v>5903</v>
      </c>
      <c r="E45" t="s">
        <v>30</v>
      </c>
      <c r="F45">
        <v>18.632336100288001</v>
      </c>
      <c r="G45">
        <v>109986.68</v>
      </c>
    </row>
    <row r="46" spans="2:7" x14ac:dyDescent="0.25">
      <c r="B46" t="s">
        <v>102</v>
      </c>
      <c r="C46" t="s">
        <v>103</v>
      </c>
      <c r="D46">
        <v>1243</v>
      </c>
      <c r="E46" t="s">
        <v>30</v>
      </c>
      <c r="F46">
        <v>18.963765084473099</v>
      </c>
      <c r="G46">
        <v>23571.96</v>
      </c>
    </row>
    <row r="47" spans="2:7" x14ac:dyDescent="0.25">
      <c r="B47" t="s">
        <v>104</v>
      </c>
      <c r="C47" t="s">
        <v>105</v>
      </c>
      <c r="D47">
        <v>21</v>
      </c>
      <c r="E47" t="s">
        <v>30</v>
      </c>
      <c r="F47">
        <v>44.559523809523803</v>
      </c>
      <c r="G47">
        <v>935.75</v>
      </c>
    </row>
    <row r="48" spans="2:7" x14ac:dyDescent="0.25">
      <c r="B48" t="s">
        <v>106</v>
      </c>
      <c r="C48" t="s">
        <v>107</v>
      </c>
      <c r="D48">
        <v>791</v>
      </c>
      <c r="E48" t="s">
        <v>30</v>
      </c>
      <c r="F48">
        <v>40.5606826801517</v>
      </c>
      <c r="G48">
        <v>32083.5</v>
      </c>
    </row>
    <row r="49" spans="2:7" x14ac:dyDescent="0.25">
      <c r="B49" t="s">
        <v>108</v>
      </c>
      <c r="C49" t="s">
        <v>109</v>
      </c>
      <c r="D49">
        <v>46</v>
      </c>
      <c r="E49" t="s">
        <v>110</v>
      </c>
      <c r="F49">
        <v>4035.51</v>
      </c>
      <c r="G49">
        <v>185633.46</v>
      </c>
    </row>
    <row r="50" spans="2:7" x14ac:dyDescent="0.25">
      <c r="B50" t="s">
        <v>111</v>
      </c>
      <c r="C50" t="s">
        <v>112</v>
      </c>
      <c r="D50">
        <v>56.2</v>
      </c>
      <c r="E50" t="s">
        <v>30</v>
      </c>
      <c r="F50">
        <v>207.074733096085</v>
      </c>
      <c r="G50">
        <v>11637.6</v>
      </c>
    </row>
    <row r="51" spans="2:7" x14ac:dyDescent="0.25">
      <c r="B51" t="s">
        <v>113</v>
      </c>
      <c r="C51" t="s">
        <v>114</v>
      </c>
      <c r="D51">
        <v>4</v>
      </c>
      <c r="E51" t="s">
        <v>115</v>
      </c>
      <c r="F51">
        <v>442</v>
      </c>
      <c r="G51">
        <v>1768</v>
      </c>
    </row>
    <row r="52" spans="2:7" x14ac:dyDescent="0.25">
      <c r="B52" t="s">
        <v>116</v>
      </c>
      <c r="C52" t="s">
        <v>117</v>
      </c>
      <c r="D52">
        <v>2457</v>
      </c>
      <c r="E52" t="s">
        <v>115</v>
      </c>
      <c r="F52">
        <v>143.10951566951599</v>
      </c>
      <c r="G52">
        <v>351620.08</v>
      </c>
    </row>
    <row r="53" spans="2:7" x14ac:dyDescent="0.25">
      <c r="B53" t="s">
        <v>118</v>
      </c>
      <c r="C53" t="s">
        <v>119</v>
      </c>
      <c r="D53">
        <v>397.6</v>
      </c>
      <c r="E53" t="s">
        <v>115</v>
      </c>
      <c r="F53">
        <v>262.06055835010102</v>
      </c>
      <c r="G53">
        <v>104195.27800000001</v>
      </c>
    </row>
    <row r="54" spans="2:7" x14ac:dyDescent="0.25">
      <c r="B54" t="s">
        <v>120</v>
      </c>
      <c r="C54" t="s">
        <v>121</v>
      </c>
      <c r="D54">
        <v>3742.7</v>
      </c>
      <c r="E54" t="s">
        <v>115</v>
      </c>
      <c r="F54">
        <v>134.33755844711001</v>
      </c>
      <c r="G54">
        <v>502785.18</v>
      </c>
    </row>
    <row r="55" spans="2:7" x14ac:dyDescent="0.25">
      <c r="B55" t="s">
        <v>122</v>
      </c>
      <c r="C55" t="s">
        <v>123</v>
      </c>
      <c r="D55">
        <v>1017.82</v>
      </c>
      <c r="E55" t="s">
        <v>115</v>
      </c>
      <c r="F55">
        <v>192.36476488966599</v>
      </c>
      <c r="G55">
        <v>195792.70499999999</v>
      </c>
    </row>
    <row r="56" spans="2:7" x14ac:dyDescent="0.25">
      <c r="B56" t="s">
        <v>124</v>
      </c>
      <c r="C56" t="s">
        <v>125</v>
      </c>
      <c r="D56">
        <v>4048.2</v>
      </c>
      <c r="E56" t="s">
        <v>115</v>
      </c>
      <c r="F56">
        <v>179.11972975643499</v>
      </c>
      <c r="G56">
        <v>725112.49</v>
      </c>
    </row>
    <row r="57" spans="2:7" x14ac:dyDescent="0.25">
      <c r="B57" t="s">
        <v>126</v>
      </c>
      <c r="C57" t="s">
        <v>127</v>
      </c>
      <c r="D57">
        <v>234</v>
      </c>
      <c r="E57" t="s">
        <v>115</v>
      </c>
      <c r="F57">
        <v>219.641025641026</v>
      </c>
      <c r="G57">
        <v>51396</v>
      </c>
    </row>
    <row r="58" spans="2:7" x14ac:dyDescent="0.25">
      <c r="B58" t="s">
        <v>128</v>
      </c>
      <c r="C58" t="s">
        <v>129</v>
      </c>
      <c r="D58">
        <v>1798</v>
      </c>
      <c r="E58" t="s">
        <v>115</v>
      </c>
      <c r="F58">
        <v>48.095611790878799</v>
      </c>
      <c r="G58">
        <v>86475.91</v>
      </c>
    </row>
    <row r="59" spans="2:7" x14ac:dyDescent="0.25">
      <c r="B59" t="s">
        <v>130</v>
      </c>
      <c r="C59" t="s">
        <v>131</v>
      </c>
      <c r="D59">
        <v>1081</v>
      </c>
      <c r="E59" t="s">
        <v>30</v>
      </c>
      <c r="F59">
        <v>248.45493061979599</v>
      </c>
      <c r="G59">
        <v>268579.78000000003</v>
      </c>
    </row>
    <row r="60" spans="2:7" x14ac:dyDescent="0.25">
      <c r="B60" t="s">
        <v>132</v>
      </c>
      <c r="C60" t="s">
        <v>133</v>
      </c>
      <c r="D60">
        <v>189</v>
      </c>
      <c r="E60" t="s">
        <v>30</v>
      </c>
      <c r="F60">
        <v>185.51</v>
      </c>
      <c r="G60">
        <v>35061.39</v>
      </c>
    </row>
    <row r="61" spans="2:7" x14ac:dyDescent="0.25">
      <c r="B61" t="s">
        <v>134</v>
      </c>
      <c r="C61" t="s">
        <v>135</v>
      </c>
      <c r="D61">
        <v>34</v>
      </c>
      <c r="E61" t="s">
        <v>30</v>
      </c>
      <c r="F61">
        <v>185.51</v>
      </c>
      <c r="G61">
        <v>6307.34</v>
      </c>
    </row>
    <row r="62" spans="2:7" x14ac:dyDescent="0.25">
      <c r="B62" t="s">
        <v>136</v>
      </c>
      <c r="C62" t="s">
        <v>137</v>
      </c>
      <c r="D62">
        <v>5</v>
      </c>
      <c r="E62" t="s">
        <v>30</v>
      </c>
      <c r="F62">
        <v>402.39800000000002</v>
      </c>
      <c r="G62">
        <v>2011.99</v>
      </c>
    </row>
    <row r="63" spans="2:7" x14ac:dyDescent="0.25">
      <c r="B63" t="s">
        <v>138</v>
      </c>
      <c r="C63" t="s">
        <v>139</v>
      </c>
      <c r="D63">
        <v>1151</v>
      </c>
      <c r="E63" t="s">
        <v>115</v>
      </c>
      <c r="F63">
        <v>150.33000000000001</v>
      </c>
      <c r="G63">
        <v>173029.83</v>
      </c>
    </row>
    <row r="64" spans="2:7" x14ac:dyDescent="0.25">
      <c r="B64" t="s">
        <v>140</v>
      </c>
      <c r="C64" t="s">
        <v>141</v>
      </c>
      <c r="D64">
        <v>1135</v>
      </c>
      <c r="E64" t="s">
        <v>115</v>
      </c>
      <c r="F64">
        <v>30.4842114537445</v>
      </c>
      <c r="G64">
        <v>34599.58</v>
      </c>
    </row>
    <row r="65" spans="2:7" x14ac:dyDescent="0.25">
      <c r="B65" t="s">
        <v>142</v>
      </c>
      <c r="C65" t="s">
        <v>143</v>
      </c>
      <c r="D65">
        <v>752</v>
      </c>
      <c r="E65" t="s">
        <v>30</v>
      </c>
      <c r="F65">
        <v>219.48</v>
      </c>
      <c r="G65">
        <v>165048.95999999999</v>
      </c>
    </row>
    <row r="66" spans="2:7" x14ac:dyDescent="0.25">
      <c r="B66" t="s">
        <v>144</v>
      </c>
      <c r="C66" t="s">
        <v>145</v>
      </c>
      <c r="D66">
        <v>604</v>
      </c>
      <c r="E66" t="s">
        <v>30</v>
      </c>
      <c r="F66">
        <v>136.08061258278099</v>
      </c>
      <c r="G66">
        <v>82192.69</v>
      </c>
    </row>
    <row r="67" spans="2:7" x14ac:dyDescent="0.25">
      <c r="B67" t="s">
        <v>146</v>
      </c>
      <c r="C67" t="s">
        <v>147</v>
      </c>
      <c r="D67">
        <v>3287</v>
      </c>
      <c r="E67" t="s">
        <v>115</v>
      </c>
      <c r="F67">
        <v>110.92</v>
      </c>
      <c r="G67">
        <v>364594.04</v>
      </c>
    </row>
    <row r="68" spans="2:7" x14ac:dyDescent="0.25">
      <c r="B68" t="s">
        <v>148</v>
      </c>
      <c r="C68" t="s">
        <v>149</v>
      </c>
      <c r="D68">
        <v>6</v>
      </c>
      <c r="E68" t="s">
        <v>115</v>
      </c>
      <c r="F68">
        <v>800</v>
      </c>
      <c r="G68">
        <v>4800</v>
      </c>
    </row>
    <row r="69" spans="2:7" x14ac:dyDescent="0.25">
      <c r="B69" t="s">
        <v>150</v>
      </c>
      <c r="C69" t="s">
        <v>151</v>
      </c>
      <c r="D69">
        <v>12</v>
      </c>
      <c r="E69" t="s">
        <v>30</v>
      </c>
      <c r="F69">
        <v>113.25</v>
      </c>
      <c r="G69">
        <v>1359</v>
      </c>
    </row>
    <row r="70" spans="2:7" x14ac:dyDescent="0.25">
      <c r="B70" t="s">
        <v>152</v>
      </c>
      <c r="C70" t="s">
        <v>153</v>
      </c>
      <c r="D70">
        <v>6</v>
      </c>
      <c r="E70" t="s">
        <v>115</v>
      </c>
      <c r="F70">
        <v>366</v>
      </c>
      <c r="G70">
        <v>2196</v>
      </c>
    </row>
    <row r="71" spans="2:7" x14ac:dyDescent="0.25">
      <c r="B71" t="s">
        <v>154</v>
      </c>
      <c r="C71" t="s">
        <v>155</v>
      </c>
      <c r="D71">
        <v>488</v>
      </c>
      <c r="E71" t="s">
        <v>115</v>
      </c>
      <c r="F71">
        <v>42.917725409836102</v>
      </c>
      <c r="G71">
        <v>20943.849999999999</v>
      </c>
    </row>
    <row r="72" spans="2:7" ht="30" x14ac:dyDescent="0.25">
      <c r="B72" t="s">
        <v>156</v>
      </c>
      <c r="C72" s="1" t="s">
        <v>157</v>
      </c>
      <c r="D72">
        <v>14223</v>
      </c>
      <c r="E72" t="s">
        <v>30</v>
      </c>
      <c r="F72">
        <v>31.3158883498559</v>
      </c>
      <c r="G72">
        <v>445405.88</v>
      </c>
    </row>
    <row r="73" spans="2:7" x14ac:dyDescent="0.25">
      <c r="B73" t="s">
        <v>158</v>
      </c>
      <c r="C73" t="s">
        <v>159</v>
      </c>
      <c r="D73">
        <v>194</v>
      </c>
      <c r="E73" t="s">
        <v>115</v>
      </c>
      <c r="F73">
        <v>190</v>
      </c>
      <c r="G73">
        <v>36860</v>
      </c>
    </row>
    <row r="74" spans="2:7" x14ac:dyDescent="0.25">
      <c r="B74" t="s">
        <v>160</v>
      </c>
      <c r="C74" t="s">
        <v>161</v>
      </c>
      <c r="D74">
        <v>24</v>
      </c>
      <c r="E74" t="s">
        <v>30</v>
      </c>
      <c r="F74">
        <v>124.57</v>
      </c>
      <c r="G74">
        <v>2989.68</v>
      </c>
    </row>
    <row r="75" spans="2:7" x14ac:dyDescent="0.25">
      <c r="B75" t="s">
        <v>162</v>
      </c>
      <c r="C75" t="s">
        <v>163</v>
      </c>
      <c r="D75">
        <v>4111</v>
      </c>
      <c r="E75" t="s">
        <v>30</v>
      </c>
      <c r="F75">
        <v>195.042454390659</v>
      </c>
      <c r="G75">
        <v>801819.53</v>
      </c>
    </row>
    <row r="76" spans="2:7" x14ac:dyDescent="0.25">
      <c r="B76" t="s">
        <v>164</v>
      </c>
      <c r="C76" t="s">
        <v>165</v>
      </c>
      <c r="D76">
        <v>85</v>
      </c>
      <c r="E76" t="s">
        <v>30</v>
      </c>
      <c r="F76">
        <v>286.94964705882398</v>
      </c>
      <c r="G76">
        <v>24390.720000000001</v>
      </c>
    </row>
    <row r="77" spans="2:7" x14ac:dyDescent="0.25">
      <c r="B77" t="s">
        <v>166</v>
      </c>
      <c r="C77" t="s">
        <v>167</v>
      </c>
      <c r="D77">
        <v>32</v>
      </c>
      <c r="E77" t="s">
        <v>30</v>
      </c>
      <c r="F77">
        <v>118.88500000000001</v>
      </c>
      <c r="G77">
        <v>3804.32</v>
      </c>
    </row>
    <row r="78" spans="2:7" x14ac:dyDescent="0.25">
      <c r="B78" t="s">
        <v>168</v>
      </c>
      <c r="C78" t="s">
        <v>169</v>
      </c>
      <c r="D78">
        <v>2</v>
      </c>
      <c r="E78" t="s">
        <v>30</v>
      </c>
      <c r="F78">
        <v>55.76</v>
      </c>
      <c r="G78">
        <v>111.52</v>
      </c>
    </row>
    <row r="79" spans="2:7" x14ac:dyDescent="0.25">
      <c r="B79" t="s">
        <v>170</v>
      </c>
      <c r="C79" t="s">
        <v>171</v>
      </c>
      <c r="D79">
        <v>584</v>
      </c>
      <c r="E79" t="s">
        <v>115</v>
      </c>
      <c r="F79">
        <v>170.45</v>
      </c>
      <c r="G79">
        <v>99542.8</v>
      </c>
    </row>
    <row r="80" spans="2:7" x14ac:dyDescent="0.25">
      <c r="B80" t="s">
        <v>172</v>
      </c>
      <c r="C80" t="s">
        <v>173</v>
      </c>
      <c r="D80">
        <v>1637</v>
      </c>
      <c r="E80" t="s">
        <v>30</v>
      </c>
      <c r="F80">
        <v>95.815626145387895</v>
      </c>
      <c r="G80">
        <v>156850.18</v>
      </c>
    </row>
    <row r="81" spans="2:7" x14ac:dyDescent="0.25">
      <c r="B81" t="s">
        <v>174</v>
      </c>
      <c r="C81" t="s">
        <v>175</v>
      </c>
      <c r="D81">
        <v>917</v>
      </c>
      <c r="E81" t="s">
        <v>115</v>
      </c>
      <c r="F81">
        <v>218.14360959651</v>
      </c>
      <c r="G81">
        <v>200037.69</v>
      </c>
    </row>
    <row r="82" spans="2:7" x14ac:dyDescent="0.25">
      <c r="B82" t="s">
        <v>176</v>
      </c>
      <c r="C82" t="s">
        <v>177</v>
      </c>
      <c r="D82">
        <v>785</v>
      </c>
      <c r="E82" t="s">
        <v>30</v>
      </c>
      <c r="F82">
        <v>778.97171974522303</v>
      </c>
      <c r="G82">
        <v>611492.80000000005</v>
      </c>
    </row>
    <row r="83" spans="2:7" x14ac:dyDescent="0.25">
      <c r="B83" t="s">
        <v>178</v>
      </c>
      <c r="C83" t="s">
        <v>179</v>
      </c>
      <c r="D83">
        <v>182</v>
      </c>
      <c r="E83" t="s">
        <v>30</v>
      </c>
      <c r="F83">
        <v>928.9</v>
      </c>
      <c r="G83">
        <v>169059.8</v>
      </c>
    </row>
    <row r="84" spans="2:7" x14ac:dyDescent="0.25">
      <c r="B84" t="s">
        <v>180</v>
      </c>
      <c r="C84" t="s">
        <v>181</v>
      </c>
      <c r="D84">
        <v>1</v>
      </c>
      <c r="E84" t="s">
        <v>30</v>
      </c>
      <c r="F84">
        <v>10373.379999999999</v>
      </c>
      <c r="G84">
        <v>10373.379999999999</v>
      </c>
    </row>
    <row r="85" spans="2:7" x14ac:dyDescent="0.25">
      <c r="B85" t="s">
        <v>182</v>
      </c>
      <c r="C85" t="s">
        <v>183</v>
      </c>
      <c r="D85">
        <v>79</v>
      </c>
      <c r="E85" t="s">
        <v>30</v>
      </c>
      <c r="F85">
        <v>1194.49</v>
      </c>
      <c r="G85">
        <v>94364.71</v>
      </c>
    </row>
    <row r="86" spans="2:7" x14ac:dyDescent="0.25">
      <c r="B86" t="s">
        <v>184</v>
      </c>
      <c r="C86" t="s">
        <v>185</v>
      </c>
      <c r="D86">
        <v>509</v>
      </c>
      <c r="E86" t="s">
        <v>30</v>
      </c>
      <c r="F86">
        <v>831.95027504911604</v>
      </c>
      <c r="G86">
        <v>423462.69</v>
      </c>
    </row>
    <row r="87" spans="2:7" x14ac:dyDescent="0.25">
      <c r="B87" t="s">
        <v>186</v>
      </c>
      <c r="C87" t="s">
        <v>187</v>
      </c>
      <c r="D87">
        <v>2158</v>
      </c>
      <c r="E87" t="s">
        <v>30</v>
      </c>
      <c r="F87">
        <v>1116.6014735866499</v>
      </c>
      <c r="G87">
        <v>2409625.98</v>
      </c>
    </row>
    <row r="88" spans="2:7" x14ac:dyDescent="0.25">
      <c r="B88" t="s">
        <v>188</v>
      </c>
      <c r="C88" t="s">
        <v>189</v>
      </c>
      <c r="D88">
        <v>317</v>
      </c>
      <c r="E88" t="s">
        <v>30</v>
      </c>
      <c r="F88">
        <v>1035</v>
      </c>
      <c r="G88">
        <v>328095</v>
      </c>
    </row>
    <row r="89" spans="2:7" x14ac:dyDescent="0.25">
      <c r="B89" t="s">
        <v>190</v>
      </c>
      <c r="C89" t="s">
        <v>191</v>
      </c>
      <c r="D89">
        <v>32</v>
      </c>
      <c r="E89" t="s">
        <v>30</v>
      </c>
      <c r="F89">
        <v>1336.94</v>
      </c>
      <c r="G89">
        <v>42782.080000000002</v>
      </c>
    </row>
    <row r="90" spans="2:7" ht="30" x14ac:dyDescent="0.25">
      <c r="B90" t="s">
        <v>192</v>
      </c>
      <c r="C90" s="1" t="s">
        <v>193</v>
      </c>
      <c r="D90">
        <v>1178</v>
      </c>
      <c r="E90" t="s">
        <v>30</v>
      </c>
      <c r="F90">
        <v>867.863667232598</v>
      </c>
      <c r="G90">
        <v>1022343.4</v>
      </c>
    </row>
    <row r="91" spans="2:7" x14ac:dyDescent="0.25">
      <c r="B91" t="s">
        <v>194</v>
      </c>
      <c r="C91" t="s">
        <v>195</v>
      </c>
      <c r="D91">
        <v>4</v>
      </c>
      <c r="E91" t="s">
        <v>30</v>
      </c>
      <c r="F91">
        <v>95</v>
      </c>
      <c r="G91">
        <v>380</v>
      </c>
    </row>
    <row r="92" spans="2:7" x14ac:dyDescent="0.25">
      <c r="B92" t="s">
        <v>196</v>
      </c>
      <c r="C92" t="s">
        <v>197</v>
      </c>
      <c r="D92">
        <v>8</v>
      </c>
      <c r="E92" t="s">
        <v>30</v>
      </c>
      <c r="F92">
        <v>51.25</v>
      </c>
      <c r="G92">
        <v>410</v>
      </c>
    </row>
    <row r="93" spans="2:7" x14ac:dyDescent="0.25">
      <c r="B93" t="s">
        <v>198</v>
      </c>
      <c r="C93" t="s">
        <v>199</v>
      </c>
      <c r="D93">
        <v>4</v>
      </c>
      <c r="E93" t="s">
        <v>200</v>
      </c>
      <c r="F93">
        <v>591.17999999999995</v>
      </c>
      <c r="G93">
        <v>2364.7199999999998</v>
      </c>
    </row>
    <row r="94" spans="2:7" x14ac:dyDescent="0.25">
      <c r="B94" t="s">
        <v>201</v>
      </c>
      <c r="C94" t="s">
        <v>202</v>
      </c>
      <c r="D94">
        <v>90</v>
      </c>
      <c r="E94" t="s">
        <v>30</v>
      </c>
      <c r="F94">
        <v>142.91</v>
      </c>
      <c r="G94">
        <v>12861.9</v>
      </c>
    </row>
    <row r="95" spans="2:7" x14ac:dyDescent="0.25">
      <c r="B95" t="s">
        <v>203</v>
      </c>
      <c r="C95" t="s">
        <v>204</v>
      </c>
      <c r="D95">
        <v>300</v>
      </c>
      <c r="E95" t="s">
        <v>205</v>
      </c>
      <c r="F95">
        <v>96.2</v>
      </c>
      <c r="G95">
        <v>28860</v>
      </c>
    </row>
    <row r="96" spans="2:7" x14ac:dyDescent="0.25">
      <c r="B96" t="s">
        <v>206</v>
      </c>
      <c r="C96" t="s">
        <v>207</v>
      </c>
      <c r="D96">
        <v>1941</v>
      </c>
      <c r="E96" t="s">
        <v>110</v>
      </c>
      <c r="F96">
        <v>124.40597630087601</v>
      </c>
      <c r="G96">
        <v>241472</v>
      </c>
    </row>
    <row r="97" spans="2:7" x14ac:dyDescent="0.25">
      <c r="B97" t="s">
        <v>208</v>
      </c>
      <c r="C97" t="s">
        <v>209</v>
      </c>
      <c r="D97">
        <v>2784.8</v>
      </c>
      <c r="E97" t="s">
        <v>30</v>
      </c>
      <c r="F97">
        <v>81.025333955759805</v>
      </c>
      <c r="G97">
        <v>225639.35</v>
      </c>
    </row>
    <row r="98" spans="2:7" x14ac:dyDescent="0.25">
      <c r="B98" t="s">
        <v>210</v>
      </c>
      <c r="C98" t="s">
        <v>211</v>
      </c>
      <c r="D98">
        <v>3362.05</v>
      </c>
      <c r="E98" t="s">
        <v>30</v>
      </c>
      <c r="F98">
        <v>60.864948171502498</v>
      </c>
      <c r="G98">
        <v>204630.99900000001</v>
      </c>
    </row>
    <row r="99" spans="2:7" x14ac:dyDescent="0.25">
      <c r="B99" t="s">
        <v>212</v>
      </c>
      <c r="C99" t="s">
        <v>213</v>
      </c>
      <c r="D99">
        <v>542</v>
      </c>
      <c r="E99" t="s">
        <v>30</v>
      </c>
      <c r="F99">
        <v>47.0023985239852</v>
      </c>
      <c r="G99">
        <v>25475.3</v>
      </c>
    </row>
    <row r="100" spans="2:7" ht="30" x14ac:dyDescent="0.25">
      <c r="B100" t="s">
        <v>214</v>
      </c>
      <c r="C100" s="1" t="s">
        <v>215</v>
      </c>
      <c r="D100">
        <v>3696</v>
      </c>
      <c r="E100" t="s">
        <v>30</v>
      </c>
      <c r="F100">
        <v>20.190259740259702</v>
      </c>
      <c r="G100">
        <v>74623.199999999997</v>
      </c>
    </row>
    <row r="101" spans="2:7" x14ac:dyDescent="0.25">
      <c r="B101" t="s">
        <v>216</v>
      </c>
      <c r="C101" t="s">
        <v>217</v>
      </c>
      <c r="D101">
        <v>272</v>
      </c>
      <c r="E101" t="s">
        <v>30</v>
      </c>
      <c r="F101">
        <v>79.684117647058798</v>
      </c>
      <c r="G101">
        <v>21674.080000000002</v>
      </c>
    </row>
    <row r="102" spans="2:7" x14ac:dyDescent="0.25">
      <c r="B102" t="s">
        <v>218</v>
      </c>
      <c r="C102" t="s">
        <v>219</v>
      </c>
      <c r="D102">
        <v>371</v>
      </c>
      <c r="E102" t="s">
        <v>30</v>
      </c>
      <c r="F102">
        <v>70.25</v>
      </c>
      <c r="G102">
        <v>26062.75</v>
      </c>
    </row>
    <row r="103" spans="2:7" x14ac:dyDescent="0.25">
      <c r="B103" t="s">
        <v>220</v>
      </c>
      <c r="C103" t="s">
        <v>221</v>
      </c>
      <c r="D103">
        <v>3265</v>
      </c>
      <c r="E103" t="s">
        <v>115</v>
      </c>
      <c r="F103">
        <v>15.5018223583461</v>
      </c>
      <c r="G103">
        <v>50613.45</v>
      </c>
    </row>
    <row r="104" spans="2:7" x14ac:dyDescent="0.25">
      <c r="B104" t="s">
        <v>222</v>
      </c>
      <c r="C104" t="s">
        <v>223</v>
      </c>
      <c r="D104">
        <v>19077</v>
      </c>
      <c r="E104" t="s">
        <v>115</v>
      </c>
      <c r="F104">
        <v>10.897634324055099</v>
      </c>
      <c r="G104">
        <v>207894.17</v>
      </c>
    </row>
    <row r="105" spans="2:7" x14ac:dyDescent="0.25">
      <c r="B105" t="s">
        <v>224</v>
      </c>
      <c r="C105" t="s">
        <v>225</v>
      </c>
      <c r="D105">
        <v>981</v>
      </c>
      <c r="E105" t="s">
        <v>115</v>
      </c>
      <c r="F105">
        <v>47.353414882772697</v>
      </c>
      <c r="G105">
        <v>46453.7</v>
      </c>
    </row>
    <row r="106" spans="2:7" x14ac:dyDescent="0.25">
      <c r="B106" t="s">
        <v>226</v>
      </c>
      <c r="C106" t="s">
        <v>227</v>
      </c>
      <c r="D106">
        <v>641</v>
      </c>
      <c r="E106" t="s">
        <v>115</v>
      </c>
      <c r="F106">
        <v>50.639937597503902</v>
      </c>
      <c r="G106">
        <v>32460.2</v>
      </c>
    </row>
    <row r="107" spans="2:7" x14ac:dyDescent="0.25">
      <c r="B107" t="s">
        <v>228</v>
      </c>
      <c r="C107" t="s">
        <v>229</v>
      </c>
      <c r="D107">
        <v>21</v>
      </c>
      <c r="E107" t="s">
        <v>30</v>
      </c>
      <c r="F107">
        <v>55.46</v>
      </c>
      <c r="G107">
        <v>1164.6600000000001</v>
      </c>
    </row>
    <row r="108" spans="2:7" x14ac:dyDescent="0.25">
      <c r="B108" t="s">
        <v>230</v>
      </c>
      <c r="C108" t="s">
        <v>231</v>
      </c>
      <c r="D108">
        <v>6</v>
      </c>
      <c r="E108" t="s">
        <v>30</v>
      </c>
      <c r="F108">
        <v>39.99</v>
      </c>
      <c r="G108">
        <v>239.94</v>
      </c>
    </row>
    <row r="109" spans="2:7" x14ac:dyDescent="0.25">
      <c r="B109" t="s">
        <v>232</v>
      </c>
      <c r="C109" t="s">
        <v>233</v>
      </c>
      <c r="D109">
        <v>896</v>
      </c>
      <c r="E109" t="s">
        <v>115</v>
      </c>
      <c r="F109">
        <v>53.021875000000001</v>
      </c>
      <c r="G109">
        <v>47507.6</v>
      </c>
    </row>
    <row r="110" spans="2:7" x14ac:dyDescent="0.25">
      <c r="B110" t="s">
        <v>234</v>
      </c>
      <c r="C110" t="s">
        <v>235</v>
      </c>
      <c r="D110">
        <v>2376</v>
      </c>
      <c r="E110" t="s">
        <v>30</v>
      </c>
      <c r="F110">
        <v>55.9079377104377</v>
      </c>
      <c r="G110">
        <v>132837.26</v>
      </c>
    </row>
    <row r="111" spans="2:7" x14ac:dyDescent="0.25">
      <c r="B111" t="s">
        <v>236</v>
      </c>
      <c r="C111" t="s">
        <v>237</v>
      </c>
      <c r="D111">
        <v>1016</v>
      </c>
      <c r="E111" t="s">
        <v>30</v>
      </c>
      <c r="F111">
        <v>16.898001968503898</v>
      </c>
      <c r="G111">
        <v>17168.37</v>
      </c>
    </row>
    <row r="112" spans="2:7" x14ac:dyDescent="0.25">
      <c r="B112" t="s">
        <v>238</v>
      </c>
      <c r="C112" t="s">
        <v>239</v>
      </c>
      <c r="D112">
        <v>233</v>
      </c>
      <c r="E112" t="s">
        <v>30</v>
      </c>
      <c r="F112">
        <v>506.22</v>
      </c>
      <c r="G112">
        <v>117949.26</v>
      </c>
    </row>
    <row r="113" spans="2:7" x14ac:dyDescent="0.25">
      <c r="B113" t="s">
        <v>240</v>
      </c>
      <c r="C113" t="s">
        <v>241</v>
      </c>
      <c r="D113">
        <v>816</v>
      </c>
      <c r="E113" t="s">
        <v>242</v>
      </c>
      <c r="F113">
        <v>168.607843137255</v>
      </c>
      <c r="G113">
        <v>137584</v>
      </c>
    </row>
    <row r="114" spans="2:7" x14ac:dyDescent="0.25">
      <c r="B114" t="s">
        <v>243</v>
      </c>
      <c r="C114" t="s">
        <v>244</v>
      </c>
      <c r="D114">
        <v>52.800000000000097</v>
      </c>
      <c r="E114" t="s">
        <v>115</v>
      </c>
      <c r="F114">
        <v>104.708484848485</v>
      </c>
      <c r="G114">
        <v>5528.6080000000002</v>
      </c>
    </row>
    <row r="115" spans="2:7" x14ac:dyDescent="0.25">
      <c r="B115" t="s">
        <v>245</v>
      </c>
      <c r="C115" t="s">
        <v>246</v>
      </c>
      <c r="D115">
        <v>93</v>
      </c>
      <c r="E115" t="s">
        <v>115</v>
      </c>
      <c r="F115">
        <v>135.47311827957</v>
      </c>
      <c r="G115">
        <v>12599</v>
      </c>
    </row>
    <row r="116" spans="2:7" x14ac:dyDescent="0.25">
      <c r="B116" t="s">
        <v>247</v>
      </c>
      <c r="C116" t="s">
        <v>248</v>
      </c>
      <c r="D116">
        <v>21</v>
      </c>
      <c r="E116" t="s">
        <v>30</v>
      </c>
      <c r="F116">
        <v>170.98</v>
      </c>
      <c r="G116">
        <v>3590.58</v>
      </c>
    </row>
    <row r="117" spans="2:7" x14ac:dyDescent="0.25">
      <c r="B117" t="s">
        <v>249</v>
      </c>
      <c r="C117" t="s">
        <v>250</v>
      </c>
      <c r="D117">
        <v>14090</v>
      </c>
      <c r="E117" t="s">
        <v>30</v>
      </c>
      <c r="F117">
        <v>21.167762952448498</v>
      </c>
      <c r="G117">
        <v>298253.78000000003</v>
      </c>
    </row>
    <row r="118" spans="2:7" x14ac:dyDescent="0.25">
      <c r="B118" t="s">
        <v>251</v>
      </c>
      <c r="C118" t="s">
        <v>252</v>
      </c>
      <c r="D118">
        <v>196</v>
      </c>
      <c r="E118" t="s">
        <v>30</v>
      </c>
      <c r="F118">
        <v>416.37</v>
      </c>
      <c r="G118">
        <v>81608.52</v>
      </c>
    </row>
    <row r="119" spans="2:7" x14ac:dyDescent="0.25">
      <c r="B119" t="s">
        <v>253</v>
      </c>
      <c r="C119" t="s">
        <v>254</v>
      </c>
      <c r="D119">
        <v>306</v>
      </c>
      <c r="E119" t="s">
        <v>30</v>
      </c>
      <c r="F119">
        <v>47.2</v>
      </c>
      <c r="G119">
        <v>14443.2</v>
      </c>
    </row>
    <row r="120" spans="2:7" x14ac:dyDescent="0.25">
      <c r="B120" t="s">
        <v>255</v>
      </c>
      <c r="C120" t="s">
        <v>256</v>
      </c>
      <c r="D120">
        <v>1928</v>
      </c>
      <c r="E120" t="s">
        <v>30</v>
      </c>
      <c r="F120">
        <v>37.69</v>
      </c>
      <c r="G120">
        <v>72666.320000000007</v>
      </c>
    </row>
    <row r="121" spans="2:7" x14ac:dyDescent="0.25">
      <c r="B121" t="s">
        <v>257</v>
      </c>
      <c r="C121" t="s">
        <v>258</v>
      </c>
      <c r="D121">
        <v>102</v>
      </c>
      <c r="E121" t="s">
        <v>30</v>
      </c>
      <c r="F121">
        <v>6.8625490196078403</v>
      </c>
      <c r="G121">
        <v>699.98</v>
      </c>
    </row>
    <row r="122" spans="2:7" x14ac:dyDescent="0.25">
      <c r="B122" t="s">
        <v>259</v>
      </c>
      <c r="C122" t="s">
        <v>260</v>
      </c>
      <c r="D122">
        <v>765</v>
      </c>
      <c r="E122" t="s">
        <v>30</v>
      </c>
      <c r="F122">
        <v>397.41141176470597</v>
      </c>
      <c r="G122">
        <v>304019.73</v>
      </c>
    </row>
    <row r="123" spans="2:7" x14ac:dyDescent="0.25">
      <c r="B123" t="s">
        <v>261</v>
      </c>
      <c r="C123" t="s">
        <v>262</v>
      </c>
      <c r="D123">
        <v>267</v>
      </c>
      <c r="E123" t="s">
        <v>30</v>
      </c>
      <c r="F123">
        <v>65.523295880149803</v>
      </c>
      <c r="G123">
        <v>17494.72</v>
      </c>
    </row>
    <row r="124" spans="2:7" x14ac:dyDescent="0.25">
      <c r="B124" t="s">
        <v>263</v>
      </c>
      <c r="C124" t="s">
        <v>264</v>
      </c>
      <c r="D124">
        <v>72</v>
      </c>
      <c r="E124" t="s">
        <v>30</v>
      </c>
      <c r="F124">
        <v>1</v>
      </c>
      <c r="G124">
        <v>72</v>
      </c>
    </row>
    <row r="125" spans="2:7" x14ac:dyDescent="0.25">
      <c r="B125" t="s">
        <v>265</v>
      </c>
      <c r="C125" t="s">
        <v>266</v>
      </c>
      <c r="D125">
        <v>40</v>
      </c>
      <c r="E125" t="s">
        <v>115</v>
      </c>
      <c r="F125">
        <v>97.5</v>
      </c>
      <c r="G125">
        <v>3900</v>
      </c>
    </row>
    <row r="126" spans="2:7" x14ac:dyDescent="0.25">
      <c r="B126" t="s">
        <v>267</v>
      </c>
      <c r="C126" t="s">
        <v>268</v>
      </c>
      <c r="D126">
        <v>132</v>
      </c>
      <c r="E126" t="s">
        <v>30</v>
      </c>
      <c r="F126">
        <v>17.636363636363601</v>
      </c>
      <c r="G126">
        <v>2328</v>
      </c>
    </row>
    <row r="127" spans="2:7" x14ac:dyDescent="0.25">
      <c r="B127" t="s">
        <v>269</v>
      </c>
      <c r="C127" t="s">
        <v>270</v>
      </c>
      <c r="D127">
        <v>74</v>
      </c>
      <c r="E127" t="s">
        <v>30</v>
      </c>
      <c r="F127">
        <v>93.309459459459504</v>
      </c>
      <c r="G127">
        <v>6904.9</v>
      </c>
    </row>
    <row r="128" spans="2:7" x14ac:dyDescent="0.25">
      <c r="B128" t="s">
        <v>271</v>
      </c>
      <c r="C128" t="s">
        <v>272</v>
      </c>
      <c r="D128">
        <v>1647</v>
      </c>
      <c r="E128" t="s">
        <v>115</v>
      </c>
      <c r="F128">
        <v>18.0140497874924</v>
      </c>
      <c r="G128">
        <v>29669.14</v>
      </c>
    </row>
    <row r="129" spans="2:7" x14ac:dyDescent="0.25">
      <c r="B129" t="s">
        <v>273</v>
      </c>
      <c r="C129" t="s">
        <v>274</v>
      </c>
      <c r="D129">
        <v>871</v>
      </c>
      <c r="E129" t="s">
        <v>115</v>
      </c>
      <c r="F129">
        <v>30.101607347876001</v>
      </c>
      <c r="G129">
        <v>26218.5</v>
      </c>
    </row>
    <row r="130" spans="2:7" x14ac:dyDescent="0.25">
      <c r="B130" t="s">
        <v>275</v>
      </c>
      <c r="C130" t="s">
        <v>276</v>
      </c>
      <c r="D130">
        <v>300</v>
      </c>
      <c r="E130" t="s">
        <v>115</v>
      </c>
      <c r="F130">
        <v>40.950000000000003</v>
      </c>
      <c r="G130">
        <v>12285</v>
      </c>
    </row>
    <row r="131" spans="2:7" x14ac:dyDescent="0.25">
      <c r="B131" t="s">
        <v>277</v>
      </c>
      <c r="C131" t="s">
        <v>278</v>
      </c>
      <c r="D131">
        <v>373</v>
      </c>
      <c r="E131" t="s">
        <v>115</v>
      </c>
      <c r="F131">
        <v>37.5</v>
      </c>
      <c r="G131">
        <v>13987.5</v>
      </c>
    </row>
    <row r="132" spans="2:7" x14ac:dyDescent="0.25">
      <c r="B132" t="s">
        <v>279</v>
      </c>
      <c r="C132" t="s">
        <v>280</v>
      </c>
      <c r="D132">
        <v>699</v>
      </c>
      <c r="E132" t="s">
        <v>115</v>
      </c>
      <c r="F132">
        <v>36.843805436337597</v>
      </c>
      <c r="G132">
        <v>25753.82</v>
      </c>
    </row>
    <row r="133" spans="2:7" x14ac:dyDescent="0.25">
      <c r="B133" t="s">
        <v>281</v>
      </c>
      <c r="C133" t="s">
        <v>282</v>
      </c>
      <c r="D133">
        <v>1177</v>
      </c>
      <c r="E133" t="s">
        <v>115</v>
      </c>
      <c r="F133">
        <v>34.9823279524214</v>
      </c>
      <c r="G133">
        <v>41174.199999999997</v>
      </c>
    </row>
    <row r="134" spans="2:7" x14ac:dyDescent="0.25">
      <c r="B134" t="s">
        <v>283</v>
      </c>
      <c r="C134" t="s">
        <v>284</v>
      </c>
      <c r="D134">
        <v>173</v>
      </c>
      <c r="E134" t="s">
        <v>115</v>
      </c>
      <c r="F134">
        <v>83.410404624277504</v>
      </c>
      <c r="G134">
        <v>14430</v>
      </c>
    </row>
    <row r="135" spans="2:7" x14ac:dyDescent="0.25">
      <c r="B135" t="s">
        <v>285</v>
      </c>
      <c r="C135" t="s">
        <v>286</v>
      </c>
      <c r="D135">
        <v>196</v>
      </c>
      <c r="E135" t="s">
        <v>115</v>
      </c>
      <c r="F135">
        <v>285.73469387755102</v>
      </c>
      <c r="G135">
        <v>56004</v>
      </c>
    </row>
    <row r="136" spans="2:7" x14ac:dyDescent="0.25">
      <c r="B136" t="s">
        <v>287</v>
      </c>
      <c r="C136" t="s">
        <v>288</v>
      </c>
      <c r="D136">
        <v>160</v>
      </c>
      <c r="E136" t="s">
        <v>200</v>
      </c>
      <c r="F136">
        <v>109.2675</v>
      </c>
      <c r="G136">
        <v>17482.8</v>
      </c>
    </row>
    <row r="137" spans="2:7" x14ac:dyDescent="0.25">
      <c r="B137" t="s">
        <v>289</v>
      </c>
      <c r="C137" t="s">
        <v>290</v>
      </c>
      <c r="D137">
        <v>17</v>
      </c>
      <c r="E137" t="s">
        <v>30</v>
      </c>
      <c r="F137">
        <v>40.631176470588201</v>
      </c>
      <c r="G137">
        <v>690.73</v>
      </c>
    </row>
    <row r="138" spans="2:7" x14ac:dyDescent="0.25">
      <c r="B138" t="s">
        <v>291</v>
      </c>
      <c r="C138" t="s">
        <v>292</v>
      </c>
      <c r="D138">
        <v>644</v>
      </c>
      <c r="E138" t="s">
        <v>30</v>
      </c>
      <c r="F138">
        <v>281.45204968944103</v>
      </c>
      <c r="G138">
        <v>181255.12</v>
      </c>
    </row>
    <row r="139" spans="2:7" x14ac:dyDescent="0.25">
      <c r="B139" t="s">
        <v>293</v>
      </c>
      <c r="C139" t="s">
        <v>294</v>
      </c>
      <c r="D139">
        <v>354</v>
      </c>
      <c r="E139" t="s">
        <v>30</v>
      </c>
      <c r="F139">
        <v>176.28661016949201</v>
      </c>
      <c r="G139">
        <v>62405.46</v>
      </c>
    </row>
    <row r="140" spans="2:7" x14ac:dyDescent="0.25">
      <c r="B140" t="s">
        <v>295</v>
      </c>
      <c r="C140" t="s">
        <v>296</v>
      </c>
      <c r="D140">
        <v>1464</v>
      </c>
      <c r="E140" t="s">
        <v>30</v>
      </c>
      <c r="F140">
        <v>64.825136612021893</v>
      </c>
      <c r="G140">
        <v>94904</v>
      </c>
    </row>
    <row r="141" spans="2:7" x14ac:dyDescent="0.25">
      <c r="B141" t="s">
        <v>297</v>
      </c>
      <c r="C141" t="s">
        <v>298</v>
      </c>
      <c r="D141">
        <v>1441</v>
      </c>
      <c r="E141" t="s">
        <v>30</v>
      </c>
      <c r="F141">
        <v>65.2321721027065</v>
      </c>
      <c r="G141">
        <v>93999.56</v>
      </c>
    </row>
    <row r="142" spans="2:7" x14ac:dyDescent="0.25">
      <c r="B142" t="s">
        <v>299</v>
      </c>
      <c r="C142" t="s">
        <v>300</v>
      </c>
      <c r="D142">
        <v>8</v>
      </c>
      <c r="E142" t="s">
        <v>30</v>
      </c>
      <c r="F142">
        <v>1033.8499999999999</v>
      </c>
      <c r="G142">
        <v>8270.7999999999993</v>
      </c>
    </row>
    <row r="143" spans="2:7" x14ac:dyDescent="0.25">
      <c r="B143" t="s">
        <v>301</v>
      </c>
      <c r="C143" t="s">
        <v>302</v>
      </c>
      <c r="D143">
        <v>12</v>
      </c>
      <c r="E143" t="s">
        <v>30</v>
      </c>
      <c r="F143">
        <v>791.78</v>
      </c>
      <c r="G143">
        <v>9501.36</v>
      </c>
    </row>
    <row r="144" spans="2:7" x14ac:dyDescent="0.25">
      <c r="B144" t="s">
        <v>303</v>
      </c>
      <c r="C144" t="s">
        <v>304</v>
      </c>
      <c r="D144">
        <v>1723</v>
      </c>
      <c r="E144" t="s">
        <v>30</v>
      </c>
      <c r="F144">
        <v>65.368903076030193</v>
      </c>
      <c r="G144">
        <v>112630.62</v>
      </c>
    </row>
    <row r="145" spans="2:7" x14ac:dyDescent="0.25">
      <c r="B145" t="s">
        <v>305</v>
      </c>
      <c r="C145" t="s">
        <v>306</v>
      </c>
      <c r="D145">
        <v>1691</v>
      </c>
      <c r="E145" t="s">
        <v>115</v>
      </c>
      <c r="F145">
        <v>17.716061502069799</v>
      </c>
      <c r="G145">
        <v>29957.86</v>
      </c>
    </row>
    <row r="146" spans="2:7" x14ac:dyDescent="0.25">
      <c r="B146" t="s">
        <v>307</v>
      </c>
      <c r="C146" t="s">
        <v>308</v>
      </c>
      <c r="D146">
        <v>569</v>
      </c>
      <c r="E146" t="s">
        <v>30</v>
      </c>
      <c r="F146">
        <v>152.46822495606301</v>
      </c>
      <c r="G146">
        <v>86754.42</v>
      </c>
    </row>
    <row r="147" spans="2:7" x14ac:dyDescent="0.25">
      <c r="B147" t="s">
        <v>309</v>
      </c>
      <c r="C147" t="s">
        <v>310</v>
      </c>
      <c r="D147">
        <v>52</v>
      </c>
      <c r="E147" t="s">
        <v>30</v>
      </c>
      <c r="F147">
        <v>236.34615384615401</v>
      </c>
      <c r="G147">
        <v>12290</v>
      </c>
    </row>
    <row r="148" spans="2:7" x14ac:dyDescent="0.25">
      <c r="B148" t="s">
        <v>311</v>
      </c>
      <c r="C148" t="s">
        <v>312</v>
      </c>
      <c r="D148">
        <v>153</v>
      </c>
      <c r="E148" t="s">
        <v>115</v>
      </c>
      <c r="F148">
        <v>38.147058823529399</v>
      </c>
      <c r="G148">
        <v>5836.5</v>
      </c>
    </row>
    <row r="149" spans="2:7" x14ac:dyDescent="0.25">
      <c r="B149" t="s">
        <v>313</v>
      </c>
      <c r="C149" t="s">
        <v>314</v>
      </c>
      <c r="D149">
        <v>1</v>
      </c>
      <c r="E149" t="s">
        <v>30</v>
      </c>
      <c r="F149">
        <v>516.25</v>
      </c>
      <c r="G149">
        <v>516.25</v>
      </c>
    </row>
    <row r="150" spans="2:7" x14ac:dyDescent="0.25">
      <c r="B150" t="s">
        <v>315</v>
      </c>
      <c r="C150" t="s">
        <v>316</v>
      </c>
      <c r="D150">
        <v>140</v>
      </c>
      <c r="E150" t="s">
        <v>30</v>
      </c>
      <c r="F150">
        <v>109.74</v>
      </c>
      <c r="G150">
        <v>15363.6</v>
      </c>
    </row>
    <row r="151" spans="2:7" x14ac:dyDescent="0.25">
      <c r="B151" t="s">
        <v>317</v>
      </c>
      <c r="C151" t="s">
        <v>318</v>
      </c>
      <c r="D151">
        <v>21</v>
      </c>
      <c r="E151" t="s">
        <v>115</v>
      </c>
      <c r="F151">
        <v>65.5</v>
      </c>
      <c r="G151">
        <v>1375.5</v>
      </c>
    </row>
    <row r="152" spans="2:7" x14ac:dyDescent="0.25">
      <c r="B152" t="s">
        <v>319</v>
      </c>
      <c r="C152" t="s">
        <v>320</v>
      </c>
      <c r="D152">
        <v>846</v>
      </c>
      <c r="E152" t="s">
        <v>115</v>
      </c>
      <c r="F152">
        <v>32.030319148936201</v>
      </c>
      <c r="G152">
        <v>27097.65</v>
      </c>
    </row>
    <row r="153" spans="2:7" x14ac:dyDescent="0.25">
      <c r="B153" t="s">
        <v>321</v>
      </c>
      <c r="C153" t="s">
        <v>322</v>
      </c>
      <c r="D153">
        <v>1119</v>
      </c>
      <c r="E153" t="s">
        <v>115</v>
      </c>
      <c r="F153">
        <v>37.443163538874003</v>
      </c>
      <c r="G153">
        <v>41898.9</v>
      </c>
    </row>
    <row r="154" spans="2:7" x14ac:dyDescent="0.25">
      <c r="B154" t="s">
        <v>323</v>
      </c>
      <c r="C154" t="s">
        <v>324</v>
      </c>
      <c r="D154">
        <v>39</v>
      </c>
      <c r="E154" t="s">
        <v>115</v>
      </c>
      <c r="F154">
        <v>60</v>
      </c>
      <c r="G154">
        <v>2340</v>
      </c>
    </row>
    <row r="155" spans="2:7" x14ac:dyDescent="0.25">
      <c r="B155" t="s">
        <v>325</v>
      </c>
      <c r="C155" t="s">
        <v>326</v>
      </c>
      <c r="D155">
        <v>4167</v>
      </c>
      <c r="E155" t="s">
        <v>200</v>
      </c>
      <c r="F155">
        <v>37.125413966882697</v>
      </c>
      <c r="G155">
        <v>154701.6</v>
      </c>
    </row>
    <row r="156" spans="2:7" x14ac:dyDescent="0.25">
      <c r="B156" t="s">
        <v>327</v>
      </c>
      <c r="C156" t="s">
        <v>328</v>
      </c>
      <c r="D156">
        <v>300</v>
      </c>
      <c r="E156" t="s">
        <v>200</v>
      </c>
      <c r="F156">
        <v>90</v>
      </c>
      <c r="G156">
        <v>27000</v>
      </c>
    </row>
    <row r="157" spans="2:7" x14ac:dyDescent="0.25">
      <c r="B157" t="s">
        <v>329</v>
      </c>
      <c r="C157" t="s">
        <v>330</v>
      </c>
      <c r="D157">
        <v>167</v>
      </c>
      <c r="E157" t="s">
        <v>200</v>
      </c>
      <c r="F157">
        <v>68.400000000000006</v>
      </c>
      <c r="G157">
        <v>11422.8</v>
      </c>
    </row>
    <row r="158" spans="2:7" x14ac:dyDescent="0.25">
      <c r="B158" t="s">
        <v>331</v>
      </c>
      <c r="C158" t="s">
        <v>332</v>
      </c>
      <c r="D158">
        <v>9</v>
      </c>
      <c r="E158" t="s">
        <v>200</v>
      </c>
      <c r="F158">
        <v>877.92</v>
      </c>
      <c r="G158">
        <v>7901.28</v>
      </c>
    </row>
    <row r="159" spans="2:7" x14ac:dyDescent="0.25">
      <c r="B159" t="s">
        <v>333</v>
      </c>
      <c r="C159" t="s">
        <v>334</v>
      </c>
      <c r="D159">
        <v>5380</v>
      </c>
      <c r="E159" t="s">
        <v>115</v>
      </c>
      <c r="F159">
        <v>24.057434944237901</v>
      </c>
      <c r="G159">
        <v>129429</v>
      </c>
    </row>
    <row r="160" spans="2:7" x14ac:dyDescent="0.25">
      <c r="B160" t="s">
        <v>335</v>
      </c>
      <c r="C160" t="s">
        <v>336</v>
      </c>
      <c r="D160">
        <v>50</v>
      </c>
      <c r="E160" t="s">
        <v>30</v>
      </c>
      <c r="F160">
        <v>18.04</v>
      </c>
      <c r="G160">
        <v>902</v>
      </c>
    </row>
    <row r="161" spans="2:7" x14ac:dyDescent="0.25">
      <c r="B161" t="s">
        <v>337</v>
      </c>
      <c r="C161" t="s">
        <v>338</v>
      </c>
      <c r="D161">
        <v>524</v>
      </c>
      <c r="E161" t="s">
        <v>30</v>
      </c>
      <c r="F161">
        <v>141.189503816794</v>
      </c>
      <c r="G161">
        <v>73983.3</v>
      </c>
    </row>
    <row r="162" spans="2:7" x14ac:dyDescent="0.25">
      <c r="B162" t="s">
        <v>339</v>
      </c>
      <c r="C162" t="s">
        <v>340</v>
      </c>
      <c r="D162">
        <v>53.87</v>
      </c>
      <c r="E162" t="s">
        <v>30</v>
      </c>
      <c r="F162">
        <v>819.65</v>
      </c>
      <c r="G162">
        <v>44154.5455</v>
      </c>
    </row>
    <row r="163" spans="2:7" x14ac:dyDescent="0.25">
      <c r="B163" t="s">
        <v>341</v>
      </c>
      <c r="C163" t="s">
        <v>342</v>
      </c>
      <c r="D163">
        <v>239</v>
      </c>
      <c r="E163" t="s">
        <v>30</v>
      </c>
      <c r="F163">
        <v>32.542050209205001</v>
      </c>
      <c r="G163">
        <v>7777.55</v>
      </c>
    </row>
    <row r="164" spans="2:7" x14ac:dyDescent="0.25">
      <c r="B164" t="s">
        <v>343</v>
      </c>
      <c r="C164" t="s">
        <v>344</v>
      </c>
      <c r="D164">
        <v>260</v>
      </c>
      <c r="E164" t="s">
        <v>30</v>
      </c>
      <c r="F164">
        <v>32.72</v>
      </c>
      <c r="G164">
        <v>8507.2000000000007</v>
      </c>
    </row>
    <row r="165" spans="2:7" x14ac:dyDescent="0.25">
      <c r="B165" t="s">
        <v>345</v>
      </c>
      <c r="C165" t="s">
        <v>346</v>
      </c>
      <c r="D165">
        <v>1479</v>
      </c>
      <c r="E165" t="s">
        <v>30</v>
      </c>
      <c r="F165">
        <v>28.7089249492901</v>
      </c>
      <c r="G165">
        <v>42460.5</v>
      </c>
    </row>
    <row r="166" spans="2:7" x14ac:dyDescent="0.25">
      <c r="B166" t="s">
        <v>347</v>
      </c>
      <c r="C166" t="s">
        <v>348</v>
      </c>
      <c r="D166">
        <v>287</v>
      </c>
      <c r="E166" t="s">
        <v>30</v>
      </c>
      <c r="F166">
        <v>29.5012543554007</v>
      </c>
      <c r="G166">
        <v>8466.86</v>
      </c>
    </row>
    <row r="167" spans="2:7" x14ac:dyDescent="0.25">
      <c r="B167" t="s">
        <v>349</v>
      </c>
      <c r="C167" t="s">
        <v>350</v>
      </c>
      <c r="D167">
        <v>264</v>
      </c>
      <c r="E167" t="s">
        <v>30</v>
      </c>
      <c r="F167">
        <v>28.191818181818199</v>
      </c>
      <c r="G167">
        <v>7442.64</v>
      </c>
    </row>
    <row r="168" spans="2:7" x14ac:dyDescent="0.25">
      <c r="B168" t="s">
        <v>351</v>
      </c>
      <c r="C168" t="s">
        <v>352</v>
      </c>
      <c r="D168">
        <v>134</v>
      </c>
      <c r="E168" t="s">
        <v>30</v>
      </c>
      <c r="F168">
        <v>80.638805970149207</v>
      </c>
      <c r="G168">
        <v>10805.6</v>
      </c>
    </row>
    <row r="169" spans="2:7" x14ac:dyDescent="0.25">
      <c r="B169" t="s">
        <v>353</v>
      </c>
      <c r="C169" t="s">
        <v>354</v>
      </c>
      <c r="D169">
        <v>220</v>
      </c>
      <c r="E169" t="s">
        <v>30</v>
      </c>
      <c r="F169">
        <v>31.107272727272701</v>
      </c>
      <c r="G169">
        <v>6843.6</v>
      </c>
    </row>
    <row r="170" spans="2:7" x14ac:dyDescent="0.25">
      <c r="B170" t="s">
        <v>355</v>
      </c>
      <c r="C170" t="s">
        <v>356</v>
      </c>
      <c r="D170">
        <v>678</v>
      </c>
      <c r="E170" t="s">
        <v>115</v>
      </c>
      <c r="F170">
        <v>127.592920353982</v>
      </c>
      <c r="G170">
        <v>86508</v>
      </c>
    </row>
    <row r="171" spans="2:7" x14ac:dyDescent="0.25">
      <c r="B171" t="s">
        <v>357</v>
      </c>
      <c r="C171" t="s">
        <v>358</v>
      </c>
      <c r="D171">
        <v>840</v>
      </c>
      <c r="E171" t="s">
        <v>115</v>
      </c>
      <c r="F171">
        <v>15.6065119047619</v>
      </c>
      <c r="G171">
        <v>13109.47</v>
      </c>
    </row>
    <row r="172" spans="2:7" x14ac:dyDescent="0.25">
      <c r="B172" t="s">
        <v>359</v>
      </c>
      <c r="C172" t="s">
        <v>360</v>
      </c>
      <c r="D172">
        <v>0.219999999999999</v>
      </c>
      <c r="E172" t="s">
        <v>115</v>
      </c>
      <c r="F172">
        <v>68.75</v>
      </c>
      <c r="G172">
        <v>15.124999999999901</v>
      </c>
    </row>
    <row r="173" spans="2:7" x14ac:dyDescent="0.25">
      <c r="B173" t="s">
        <v>361</v>
      </c>
      <c r="C173" t="s">
        <v>362</v>
      </c>
      <c r="D173">
        <v>1207</v>
      </c>
      <c r="E173" t="s">
        <v>115</v>
      </c>
      <c r="F173">
        <v>265.555343827672</v>
      </c>
      <c r="G173">
        <v>320525.3</v>
      </c>
    </row>
    <row r="174" spans="2:7" x14ac:dyDescent="0.25">
      <c r="B174" t="s">
        <v>363</v>
      </c>
      <c r="C174" t="s">
        <v>364</v>
      </c>
      <c r="D174">
        <v>759</v>
      </c>
      <c r="E174" t="s">
        <v>30</v>
      </c>
      <c r="F174">
        <v>65.180079051383402</v>
      </c>
      <c r="G174">
        <v>49471.68</v>
      </c>
    </row>
    <row r="175" spans="2:7" x14ac:dyDescent="0.25">
      <c r="B175" t="s">
        <v>365</v>
      </c>
      <c r="C175" t="s">
        <v>366</v>
      </c>
      <c r="D175">
        <v>48</v>
      </c>
      <c r="E175" t="s">
        <v>115</v>
      </c>
      <c r="F175">
        <v>114.68</v>
      </c>
      <c r="G175">
        <v>5504.64</v>
      </c>
    </row>
    <row r="176" spans="2:7" x14ac:dyDescent="0.25">
      <c r="B176" t="s">
        <v>367</v>
      </c>
      <c r="C176" t="s">
        <v>368</v>
      </c>
      <c r="D176">
        <v>6</v>
      </c>
      <c r="E176" t="s">
        <v>115</v>
      </c>
      <c r="F176">
        <v>1</v>
      </c>
      <c r="G176">
        <v>6</v>
      </c>
    </row>
    <row r="177" spans="2:7" x14ac:dyDescent="0.25">
      <c r="B177" t="s">
        <v>369</v>
      </c>
      <c r="C177" t="s">
        <v>370</v>
      </c>
      <c r="D177">
        <v>451</v>
      </c>
      <c r="E177" t="s">
        <v>115</v>
      </c>
      <c r="F177">
        <v>25.4</v>
      </c>
      <c r="G177">
        <v>11455.4</v>
      </c>
    </row>
    <row r="178" spans="2:7" x14ac:dyDescent="0.25">
      <c r="B178" t="s">
        <v>371</v>
      </c>
      <c r="C178" t="s">
        <v>372</v>
      </c>
      <c r="D178">
        <v>6553</v>
      </c>
      <c r="E178" t="s">
        <v>115</v>
      </c>
      <c r="F178">
        <v>19.876587822371398</v>
      </c>
      <c r="G178">
        <v>130251.28</v>
      </c>
    </row>
    <row r="179" spans="2:7" x14ac:dyDescent="0.25">
      <c r="B179" t="s">
        <v>373</v>
      </c>
      <c r="C179" t="s">
        <v>374</v>
      </c>
      <c r="D179">
        <v>26415</v>
      </c>
      <c r="E179" t="s">
        <v>115</v>
      </c>
      <c r="F179">
        <v>18.306163164868401</v>
      </c>
      <c r="G179">
        <v>483557.3</v>
      </c>
    </row>
    <row r="180" spans="2:7" x14ac:dyDescent="0.25">
      <c r="B180" t="s">
        <v>375</v>
      </c>
      <c r="C180" t="s">
        <v>376</v>
      </c>
      <c r="D180">
        <v>10350.799999999999</v>
      </c>
      <c r="E180" t="s">
        <v>115</v>
      </c>
      <c r="F180">
        <v>70.1753294431348</v>
      </c>
      <c r="G180">
        <v>726370.8</v>
      </c>
    </row>
    <row r="181" spans="2:7" x14ac:dyDescent="0.25">
      <c r="B181" t="s">
        <v>377</v>
      </c>
      <c r="C181" t="s">
        <v>378</v>
      </c>
      <c r="D181">
        <v>136</v>
      </c>
      <c r="E181" t="s">
        <v>30</v>
      </c>
      <c r="F181">
        <v>94.634558823529403</v>
      </c>
      <c r="G181">
        <v>12870.3</v>
      </c>
    </row>
    <row r="182" spans="2:7" x14ac:dyDescent="0.25">
      <c r="B182" t="s">
        <v>379</v>
      </c>
      <c r="C182" t="s">
        <v>380</v>
      </c>
      <c r="D182">
        <v>92</v>
      </c>
      <c r="E182" t="s">
        <v>115</v>
      </c>
      <c r="F182">
        <v>100</v>
      </c>
      <c r="G182">
        <v>9200</v>
      </c>
    </row>
    <row r="183" spans="2:7" x14ac:dyDescent="0.25">
      <c r="B183" t="s">
        <v>381</v>
      </c>
      <c r="C183" t="s">
        <v>382</v>
      </c>
      <c r="D183">
        <v>275</v>
      </c>
      <c r="E183" t="s">
        <v>115</v>
      </c>
      <c r="F183">
        <v>167.92741818181801</v>
      </c>
      <c r="G183">
        <v>46180.04</v>
      </c>
    </row>
    <row r="184" spans="2:7" x14ac:dyDescent="0.25">
      <c r="B184" t="s">
        <v>383</v>
      </c>
      <c r="C184" t="s">
        <v>384</v>
      </c>
      <c r="D184">
        <v>3201.2</v>
      </c>
      <c r="E184" t="s">
        <v>115</v>
      </c>
      <c r="F184">
        <v>182.58416843683599</v>
      </c>
      <c r="G184">
        <v>584488.43999999994</v>
      </c>
    </row>
    <row r="185" spans="2:7" x14ac:dyDescent="0.25">
      <c r="B185" t="s">
        <v>385</v>
      </c>
      <c r="C185" t="s">
        <v>386</v>
      </c>
      <c r="D185">
        <v>350</v>
      </c>
      <c r="E185" t="s">
        <v>115</v>
      </c>
      <c r="F185">
        <v>172.671428571429</v>
      </c>
      <c r="G185">
        <v>60435</v>
      </c>
    </row>
    <row r="186" spans="2:7" x14ac:dyDescent="0.25">
      <c r="B186" t="s">
        <v>387</v>
      </c>
      <c r="C186" t="s">
        <v>388</v>
      </c>
      <c r="D186">
        <v>2</v>
      </c>
      <c r="E186" t="s">
        <v>115</v>
      </c>
      <c r="F186">
        <v>1</v>
      </c>
      <c r="G186">
        <v>2</v>
      </c>
    </row>
    <row r="187" spans="2:7" x14ac:dyDescent="0.25">
      <c r="B187" t="s">
        <v>389</v>
      </c>
      <c r="C187" t="s">
        <v>390</v>
      </c>
      <c r="D187">
        <v>761</v>
      </c>
      <c r="E187" t="s">
        <v>30</v>
      </c>
      <c r="F187">
        <v>42.4671222076216</v>
      </c>
      <c r="G187">
        <v>32317.48</v>
      </c>
    </row>
    <row r="188" spans="2:7" x14ac:dyDescent="0.25">
      <c r="B188" t="s">
        <v>391</v>
      </c>
      <c r="C188" t="s">
        <v>392</v>
      </c>
      <c r="D188">
        <v>171</v>
      </c>
      <c r="E188" t="s">
        <v>30</v>
      </c>
      <c r="F188">
        <v>92.576549707602297</v>
      </c>
      <c r="G188">
        <v>15830.59</v>
      </c>
    </row>
    <row r="189" spans="2:7" x14ac:dyDescent="0.25">
      <c r="B189" t="s">
        <v>393</v>
      </c>
      <c r="C189" t="s">
        <v>394</v>
      </c>
      <c r="D189">
        <v>653</v>
      </c>
      <c r="E189" t="s">
        <v>115</v>
      </c>
      <c r="F189">
        <v>27.430964777947899</v>
      </c>
      <c r="G189">
        <v>17912.419999999998</v>
      </c>
    </row>
    <row r="190" spans="2:7" x14ac:dyDescent="0.25">
      <c r="B190" t="s">
        <v>395</v>
      </c>
      <c r="C190" t="s">
        <v>396</v>
      </c>
      <c r="D190">
        <v>846</v>
      </c>
      <c r="E190" t="s">
        <v>115</v>
      </c>
      <c r="F190">
        <v>42.707825059101701</v>
      </c>
      <c r="G190">
        <v>36130.82</v>
      </c>
    </row>
    <row r="191" spans="2:7" x14ac:dyDescent="0.25">
      <c r="B191" t="s">
        <v>397</v>
      </c>
      <c r="C191" t="s">
        <v>398</v>
      </c>
      <c r="D191">
        <v>210</v>
      </c>
      <c r="E191" t="s">
        <v>115</v>
      </c>
      <c r="F191">
        <v>38.792380952381002</v>
      </c>
      <c r="G191">
        <v>8146.4</v>
      </c>
    </row>
    <row r="192" spans="2:7" x14ac:dyDescent="0.25">
      <c r="B192" t="s">
        <v>399</v>
      </c>
      <c r="C192" t="s">
        <v>400</v>
      </c>
      <c r="D192">
        <v>4</v>
      </c>
      <c r="E192" t="s">
        <v>30</v>
      </c>
      <c r="F192">
        <v>110</v>
      </c>
      <c r="G192">
        <v>440</v>
      </c>
    </row>
    <row r="193" spans="2:7" x14ac:dyDescent="0.25">
      <c r="B193" t="s">
        <v>401</v>
      </c>
      <c r="C193" t="s">
        <v>402</v>
      </c>
      <c r="D193">
        <v>1200</v>
      </c>
      <c r="E193" t="s">
        <v>30</v>
      </c>
      <c r="F193">
        <v>10.55</v>
      </c>
      <c r="G193">
        <v>12660</v>
      </c>
    </row>
    <row r="194" spans="2:7" x14ac:dyDescent="0.25">
      <c r="B194" t="s">
        <v>403</v>
      </c>
      <c r="C194" t="s">
        <v>404</v>
      </c>
      <c r="D194">
        <v>759</v>
      </c>
      <c r="E194" t="s">
        <v>30</v>
      </c>
      <c r="F194">
        <v>26.99</v>
      </c>
      <c r="G194">
        <v>20485.41</v>
      </c>
    </row>
    <row r="195" spans="2:7" x14ac:dyDescent="0.25">
      <c r="B195" t="s">
        <v>405</v>
      </c>
      <c r="C195" t="s">
        <v>406</v>
      </c>
      <c r="D195">
        <v>51</v>
      </c>
      <c r="E195" t="s">
        <v>30</v>
      </c>
      <c r="F195">
        <v>1</v>
      </c>
      <c r="G195">
        <v>51</v>
      </c>
    </row>
    <row r="196" spans="2:7" x14ac:dyDescent="0.25">
      <c r="B196" t="s">
        <v>407</v>
      </c>
      <c r="C196" t="s">
        <v>408</v>
      </c>
      <c r="D196">
        <v>181.2</v>
      </c>
      <c r="E196" t="s">
        <v>115</v>
      </c>
      <c r="F196">
        <v>79.471854304635798</v>
      </c>
      <c r="G196">
        <v>14400.3</v>
      </c>
    </row>
    <row r="197" spans="2:7" x14ac:dyDescent="0.25">
      <c r="B197" t="s">
        <v>409</v>
      </c>
      <c r="C197" t="s">
        <v>410</v>
      </c>
      <c r="D197">
        <v>27</v>
      </c>
      <c r="E197" t="s">
        <v>200</v>
      </c>
      <c r="F197">
        <v>58.08</v>
      </c>
      <c r="G197">
        <v>1568.16</v>
      </c>
    </row>
    <row r="198" spans="2:7" x14ac:dyDescent="0.25">
      <c r="B198" t="s">
        <v>411</v>
      </c>
      <c r="C198" t="s">
        <v>412</v>
      </c>
      <c r="D198">
        <v>69</v>
      </c>
      <c r="E198" t="s">
        <v>30</v>
      </c>
      <c r="F198">
        <v>294</v>
      </c>
      <c r="G198">
        <v>20286</v>
      </c>
    </row>
    <row r="199" spans="2:7" x14ac:dyDescent="0.25">
      <c r="B199" t="s">
        <v>413</v>
      </c>
      <c r="C199" t="s">
        <v>414</v>
      </c>
      <c r="D199">
        <v>19</v>
      </c>
      <c r="E199" t="s">
        <v>30</v>
      </c>
      <c r="F199">
        <v>47.315789473684198</v>
      </c>
      <c r="G199">
        <v>899</v>
      </c>
    </row>
    <row r="200" spans="2:7" x14ac:dyDescent="0.25">
      <c r="B200" t="s">
        <v>415</v>
      </c>
      <c r="C200" t="s">
        <v>416</v>
      </c>
      <c r="D200">
        <v>110</v>
      </c>
      <c r="E200" t="s">
        <v>30</v>
      </c>
      <c r="F200">
        <v>121.6</v>
      </c>
      <c r="G200">
        <v>13376</v>
      </c>
    </row>
    <row r="201" spans="2:7" x14ac:dyDescent="0.25">
      <c r="B201" t="s">
        <v>417</v>
      </c>
      <c r="C201" t="s">
        <v>418</v>
      </c>
      <c r="D201">
        <v>84</v>
      </c>
      <c r="E201" t="s">
        <v>30</v>
      </c>
      <c r="F201">
        <v>420.22321428571399</v>
      </c>
      <c r="G201">
        <v>35298.75</v>
      </c>
    </row>
    <row r="202" spans="2:7" x14ac:dyDescent="0.25">
      <c r="B202" t="s">
        <v>419</v>
      </c>
      <c r="C202" t="s">
        <v>420</v>
      </c>
      <c r="D202">
        <v>24</v>
      </c>
      <c r="E202" t="s">
        <v>30</v>
      </c>
      <c r="F202">
        <v>1</v>
      </c>
      <c r="G202">
        <v>24</v>
      </c>
    </row>
    <row r="203" spans="2:7" x14ac:dyDescent="0.25">
      <c r="B203" t="s">
        <v>421</v>
      </c>
      <c r="C203" t="s">
        <v>422</v>
      </c>
      <c r="D203">
        <v>4401.1400000000003</v>
      </c>
      <c r="E203" t="s">
        <v>30</v>
      </c>
      <c r="F203">
        <v>84.774603852638194</v>
      </c>
      <c r="G203">
        <v>373104.9</v>
      </c>
    </row>
    <row r="204" spans="2:7" x14ac:dyDescent="0.25">
      <c r="B204" t="s">
        <v>423</v>
      </c>
      <c r="C204" t="s">
        <v>424</v>
      </c>
      <c r="D204">
        <v>608</v>
      </c>
      <c r="E204" t="s">
        <v>30</v>
      </c>
      <c r="F204">
        <v>35</v>
      </c>
      <c r="G204">
        <v>21280</v>
      </c>
    </row>
    <row r="205" spans="2:7" x14ac:dyDescent="0.25">
      <c r="B205" t="s">
        <v>425</v>
      </c>
      <c r="C205" t="s">
        <v>426</v>
      </c>
      <c r="D205">
        <v>4</v>
      </c>
      <c r="E205" t="s">
        <v>115</v>
      </c>
      <c r="F205">
        <v>117.24</v>
      </c>
      <c r="G205">
        <v>468.96</v>
      </c>
    </row>
    <row r="206" spans="2:7" x14ac:dyDescent="0.25">
      <c r="B206" t="s">
        <v>427</v>
      </c>
      <c r="C206" t="s">
        <v>428</v>
      </c>
      <c r="D206">
        <v>84</v>
      </c>
      <c r="E206" t="s">
        <v>30</v>
      </c>
      <c r="F206">
        <v>1</v>
      </c>
      <c r="G206">
        <v>84</v>
      </c>
    </row>
    <row r="207" spans="2:7" x14ac:dyDescent="0.25">
      <c r="B207" t="s">
        <v>429</v>
      </c>
      <c r="C207" t="s">
        <v>430</v>
      </c>
      <c r="D207">
        <v>4</v>
      </c>
      <c r="E207" t="s">
        <v>30</v>
      </c>
      <c r="F207">
        <v>613.29999999999995</v>
      </c>
      <c r="G207">
        <v>2453.1999999999998</v>
      </c>
    </row>
    <row r="208" spans="2:7" ht="30" x14ac:dyDescent="0.25">
      <c r="B208" t="s">
        <v>431</v>
      </c>
      <c r="C208" s="1" t="s">
        <v>432</v>
      </c>
      <c r="D208">
        <v>33</v>
      </c>
      <c r="E208" t="s">
        <v>30</v>
      </c>
      <c r="F208">
        <v>167.24121212121199</v>
      </c>
      <c r="G208">
        <v>5518.96</v>
      </c>
    </row>
    <row r="209" spans="2:7" x14ac:dyDescent="0.25">
      <c r="B209" t="s">
        <v>433</v>
      </c>
      <c r="C209" t="s">
        <v>434</v>
      </c>
      <c r="D209">
        <v>12</v>
      </c>
      <c r="E209" t="s">
        <v>30</v>
      </c>
      <c r="F209">
        <v>124.49</v>
      </c>
      <c r="G209">
        <v>1493.88</v>
      </c>
    </row>
    <row r="210" spans="2:7" ht="30" x14ac:dyDescent="0.25">
      <c r="B210" t="s">
        <v>435</v>
      </c>
      <c r="C210" s="1" t="s">
        <v>436</v>
      </c>
      <c r="D210">
        <v>532</v>
      </c>
      <c r="E210" t="s">
        <v>30</v>
      </c>
      <c r="F210">
        <v>599.73774436090196</v>
      </c>
      <c r="G210">
        <v>319060.47999999998</v>
      </c>
    </row>
    <row r="211" spans="2:7" ht="45" x14ac:dyDescent="0.25">
      <c r="B211" t="s">
        <v>437</v>
      </c>
      <c r="C211" s="1" t="s">
        <v>438</v>
      </c>
      <c r="D211">
        <v>1002</v>
      </c>
      <c r="E211" t="s">
        <v>30</v>
      </c>
      <c r="F211">
        <v>603.76830339321396</v>
      </c>
      <c r="G211">
        <v>604975.84</v>
      </c>
    </row>
    <row r="212" spans="2:7" ht="30" x14ac:dyDescent="0.25">
      <c r="B212" t="s">
        <v>439</v>
      </c>
      <c r="C212" s="1" t="s">
        <v>440</v>
      </c>
      <c r="D212">
        <v>33</v>
      </c>
      <c r="E212" t="s">
        <v>30</v>
      </c>
      <c r="F212">
        <v>643.97</v>
      </c>
      <c r="G212">
        <v>21251.01</v>
      </c>
    </row>
    <row r="213" spans="2:7" x14ac:dyDescent="0.25">
      <c r="B213" t="s">
        <v>441</v>
      </c>
      <c r="C213" t="s">
        <v>442</v>
      </c>
      <c r="D213">
        <v>171</v>
      </c>
      <c r="E213" t="s">
        <v>30</v>
      </c>
      <c r="F213">
        <v>145.6</v>
      </c>
      <c r="G213">
        <v>24897.599999999999</v>
      </c>
    </row>
    <row r="214" spans="2:7" x14ac:dyDescent="0.25">
      <c r="B214" t="s">
        <v>443</v>
      </c>
      <c r="C214" t="s">
        <v>444</v>
      </c>
      <c r="D214">
        <v>700</v>
      </c>
      <c r="E214" t="s">
        <v>30</v>
      </c>
      <c r="F214">
        <v>106.2</v>
      </c>
      <c r="G214">
        <v>74340</v>
      </c>
    </row>
    <row r="215" spans="2:7" x14ac:dyDescent="0.25">
      <c r="B215" t="s">
        <v>445</v>
      </c>
      <c r="C215" t="s">
        <v>446</v>
      </c>
      <c r="D215">
        <v>146</v>
      </c>
      <c r="E215" t="s">
        <v>30</v>
      </c>
      <c r="F215">
        <v>53.5756849315068</v>
      </c>
      <c r="G215">
        <v>7822.05</v>
      </c>
    </row>
    <row r="216" spans="2:7" x14ac:dyDescent="0.25">
      <c r="B216" t="s">
        <v>447</v>
      </c>
      <c r="C216" t="s">
        <v>448</v>
      </c>
      <c r="D216">
        <v>21</v>
      </c>
      <c r="E216" t="s">
        <v>30</v>
      </c>
      <c r="F216">
        <v>585</v>
      </c>
      <c r="G216">
        <v>12285</v>
      </c>
    </row>
    <row r="217" spans="2:7" x14ac:dyDescent="0.25">
      <c r="B217" t="s">
        <v>449</v>
      </c>
      <c r="C217" t="s">
        <v>450</v>
      </c>
      <c r="D217">
        <v>1386</v>
      </c>
      <c r="E217" t="s">
        <v>115</v>
      </c>
      <c r="F217">
        <v>15.7293073593074</v>
      </c>
      <c r="G217">
        <v>21800.82</v>
      </c>
    </row>
    <row r="218" spans="2:7" x14ac:dyDescent="0.25">
      <c r="B218" t="s">
        <v>451</v>
      </c>
      <c r="C218" t="s">
        <v>452</v>
      </c>
      <c r="D218">
        <v>102</v>
      </c>
      <c r="E218" t="s">
        <v>30</v>
      </c>
      <c r="F218">
        <v>111.04</v>
      </c>
      <c r="G218">
        <v>11326.08</v>
      </c>
    </row>
    <row r="219" spans="2:7" x14ac:dyDescent="0.25">
      <c r="B219" t="s">
        <v>453</v>
      </c>
      <c r="C219" t="s">
        <v>454</v>
      </c>
      <c r="D219">
        <v>55</v>
      </c>
      <c r="E219" t="s">
        <v>30</v>
      </c>
      <c r="F219">
        <v>129.80000000000001</v>
      </c>
      <c r="G219">
        <v>7139</v>
      </c>
    </row>
    <row r="220" spans="2:7" x14ac:dyDescent="0.25">
      <c r="B220" t="s">
        <v>455</v>
      </c>
      <c r="C220" t="s">
        <v>456</v>
      </c>
      <c r="D220">
        <v>788</v>
      </c>
      <c r="E220" t="s">
        <v>115</v>
      </c>
      <c r="F220">
        <v>28.723096446700499</v>
      </c>
      <c r="G220">
        <v>22633.8</v>
      </c>
    </row>
    <row r="221" spans="2:7" x14ac:dyDescent="0.25">
      <c r="B221" t="s">
        <v>457</v>
      </c>
      <c r="C221" t="s">
        <v>458</v>
      </c>
      <c r="D221">
        <v>1491</v>
      </c>
      <c r="E221" t="s">
        <v>115</v>
      </c>
      <c r="F221">
        <v>31.086867873910101</v>
      </c>
      <c r="G221">
        <v>46350.52</v>
      </c>
    </row>
    <row r="222" spans="2:7" x14ac:dyDescent="0.25">
      <c r="B222" t="s">
        <v>459</v>
      </c>
      <c r="C222" t="s">
        <v>460</v>
      </c>
      <c r="D222">
        <v>48</v>
      </c>
      <c r="E222" t="s">
        <v>200</v>
      </c>
      <c r="F222">
        <v>65.58</v>
      </c>
      <c r="G222">
        <v>3147.84</v>
      </c>
    </row>
    <row r="223" spans="2:7" x14ac:dyDescent="0.25">
      <c r="B223" t="s">
        <v>461</v>
      </c>
      <c r="C223" t="s">
        <v>462</v>
      </c>
      <c r="D223">
        <v>107</v>
      </c>
      <c r="E223" t="s">
        <v>200</v>
      </c>
      <c r="F223">
        <v>66.641682242990697</v>
      </c>
      <c r="G223">
        <v>7130.66</v>
      </c>
    </row>
    <row r="224" spans="2:7" x14ac:dyDescent="0.25">
      <c r="B224" t="s">
        <v>463</v>
      </c>
      <c r="C224" t="s">
        <v>464</v>
      </c>
      <c r="D224">
        <v>208</v>
      </c>
      <c r="E224" t="s">
        <v>30</v>
      </c>
      <c r="F224">
        <v>29.2754807692308</v>
      </c>
      <c r="G224">
        <v>6089.3</v>
      </c>
    </row>
    <row r="225" spans="2:7" x14ac:dyDescent="0.25">
      <c r="B225" t="s">
        <v>465</v>
      </c>
      <c r="C225" t="s">
        <v>466</v>
      </c>
      <c r="D225">
        <v>5800</v>
      </c>
      <c r="E225" t="s">
        <v>30</v>
      </c>
      <c r="F225">
        <v>80.878903448275807</v>
      </c>
      <c r="G225">
        <v>469097.64</v>
      </c>
    </row>
    <row r="226" spans="2:7" x14ac:dyDescent="0.25">
      <c r="B226" t="s">
        <v>467</v>
      </c>
      <c r="C226" t="s">
        <v>468</v>
      </c>
      <c r="D226">
        <v>1563</v>
      </c>
      <c r="E226" t="s">
        <v>30</v>
      </c>
      <c r="F226">
        <v>70.060793346129202</v>
      </c>
      <c r="G226">
        <v>109505.02</v>
      </c>
    </row>
    <row r="227" spans="2:7" x14ac:dyDescent="0.25">
      <c r="B227" t="s">
        <v>469</v>
      </c>
      <c r="C227" t="s">
        <v>470</v>
      </c>
      <c r="D227">
        <v>75</v>
      </c>
      <c r="E227" t="s">
        <v>30</v>
      </c>
      <c r="F227">
        <v>255.33</v>
      </c>
      <c r="G227">
        <v>19149.75</v>
      </c>
    </row>
    <row r="228" spans="2:7" x14ac:dyDescent="0.25">
      <c r="B228" t="s">
        <v>471</v>
      </c>
      <c r="C228" t="s">
        <v>472</v>
      </c>
      <c r="D228">
        <v>1185</v>
      </c>
      <c r="E228" t="s">
        <v>115</v>
      </c>
      <c r="F228">
        <v>208</v>
      </c>
      <c r="G228">
        <v>246480</v>
      </c>
    </row>
    <row r="229" spans="2:7" x14ac:dyDescent="0.25">
      <c r="B229" t="s">
        <v>473</v>
      </c>
      <c r="C229" t="s">
        <v>474</v>
      </c>
      <c r="D229">
        <v>10</v>
      </c>
      <c r="E229" t="s">
        <v>30</v>
      </c>
      <c r="F229">
        <v>150.01</v>
      </c>
      <c r="G229">
        <v>1500.1</v>
      </c>
    </row>
    <row r="230" spans="2:7" x14ac:dyDescent="0.25">
      <c r="B230" t="s">
        <v>475</v>
      </c>
      <c r="C230" t="s">
        <v>476</v>
      </c>
      <c r="D230">
        <v>57</v>
      </c>
      <c r="E230" t="s">
        <v>30</v>
      </c>
      <c r="F230">
        <v>335.442105263158</v>
      </c>
      <c r="G230">
        <v>19120.2</v>
      </c>
    </row>
    <row r="231" spans="2:7" x14ac:dyDescent="0.25">
      <c r="B231" t="s">
        <v>477</v>
      </c>
      <c r="C231" t="s">
        <v>478</v>
      </c>
      <c r="D231">
        <v>171</v>
      </c>
      <c r="E231" t="s">
        <v>115</v>
      </c>
      <c r="F231">
        <v>40.8891812865497</v>
      </c>
      <c r="G231">
        <v>6992.05</v>
      </c>
    </row>
    <row r="232" spans="2:7" x14ac:dyDescent="0.25">
      <c r="B232" t="s">
        <v>479</v>
      </c>
      <c r="C232" t="s">
        <v>480</v>
      </c>
      <c r="D232">
        <v>1</v>
      </c>
      <c r="E232" t="s">
        <v>30</v>
      </c>
      <c r="F232">
        <v>125</v>
      </c>
      <c r="G232">
        <v>125</v>
      </c>
    </row>
    <row r="233" spans="2:7" x14ac:dyDescent="0.25">
      <c r="B233" t="s">
        <v>481</v>
      </c>
      <c r="C233" t="s">
        <v>482</v>
      </c>
      <c r="D233">
        <v>272</v>
      </c>
      <c r="E233" t="s">
        <v>30</v>
      </c>
      <c r="F233">
        <v>101.78132352941201</v>
      </c>
      <c r="G233">
        <v>27684.52</v>
      </c>
    </row>
    <row r="234" spans="2:7" x14ac:dyDescent="0.25">
      <c r="B234" t="s">
        <v>483</v>
      </c>
      <c r="C234" t="s">
        <v>484</v>
      </c>
      <c r="D234">
        <v>56</v>
      </c>
      <c r="E234" t="s">
        <v>30</v>
      </c>
      <c r="F234">
        <v>1</v>
      </c>
      <c r="G234">
        <v>56</v>
      </c>
    </row>
    <row r="235" spans="2:7" x14ac:dyDescent="0.25">
      <c r="B235" t="s">
        <v>485</v>
      </c>
      <c r="C235" t="s">
        <v>486</v>
      </c>
      <c r="D235">
        <v>365</v>
      </c>
      <c r="E235" t="s">
        <v>30</v>
      </c>
      <c r="F235">
        <v>1</v>
      </c>
      <c r="G235">
        <v>365</v>
      </c>
    </row>
    <row r="236" spans="2:7" x14ac:dyDescent="0.25">
      <c r="B236" t="s">
        <v>487</v>
      </c>
      <c r="C236" t="s">
        <v>488</v>
      </c>
      <c r="D236">
        <v>36</v>
      </c>
      <c r="E236" t="s">
        <v>30</v>
      </c>
      <c r="F236">
        <v>112.5</v>
      </c>
      <c r="G236">
        <v>4050</v>
      </c>
    </row>
    <row r="237" spans="2:7" x14ac:dyDescent="0.25">
      <c r="B237" t="s">
        <v>489</v>
      </c>
      <c r="C237" t="s">
        <v>490</v>
      </c>
      <c r="D237">
        <v>57</v>
      </c>
      <c r="E237" t="s">
        <v>30</v>
      </c>
      <c r="F237">
        <v>181.98</v>
      </c>
      <c r="G237">
        <v>10372.86</v>
      </c>
    </row>
    <row r="238" spans="2:7" x14ac:dyDescent="0.25">
      <c r="B238" t="s">
        <v>491</v>
      </c>
      <c r="C238" t="s">
        <v>492</v>
      </c>
      <c r="D238">
        <v>1290</v>
      </c>
      <c r="E238" t="s">
        <v>115</v>
      </c>
      <c r="F238">
        <v>56</v>
      </c>
      <c r="G238">
        <v>72240</v>
      </c>
    </row>
    <row r="239" spans="2:7" x14ac:dyDescent="0.25">
      <c r="B239" t="s">
        <v>493</v>
      </c>
      <c r="C239" t="s">
        <v>494</v>
      </c>
      <c r="D239">
        <v>6930</v>
      </c>
      <c r="E239" t="s">
        <v>115</v>
      </c>
      <c r="F239">
        <v>65.388455988456002</v>
      </c>
      <c r="G239">
        <v>453142</v>
      </c>
    </row>
    <row r="240" spans="2:7" x14ac:dyDescent="0.25">
      <c r="B240" t="s">
        <v>495</v>
      </c>
      <c r="C240" t="s">
        <v>496</v>
      </c>
      <c r="D240">
        <v>488</v>
      </c>
      <c r="E240" t="s">
        <v>30</v>
      </c>
      <c r="F240">
        <v>306.503668032787</v>
      </c>
      <c r="G240">
        <v>149573.79</v>
      </c>
    </row>
    <row r="241" spans="2:7" x14ac:dyDescent="0.25">
      <c r="B241" t="s">
        <v>497</v>
      </c>
      <c r="C241" t="s">
        <v>498</v>
      </c>
      <c r="D241">
        <v>2</v>
      </c>
      <c r="E241" t="s">
        <v>30</v>
      </c>
      <c r="F241">
        <v>312.37</v>
      </c>
      <c r="G241">
        <v>624.74</v>
      </c>
    </row>
    <row r="242" spans="2:7" x14ac:dyDescent="0.25">
      <c r="B242" t="s">
        <v>499</v>
      </c>
      <c r="C242" t="s">
        <v>500</v>
      </c>
      <c r="D242">
        <v>175</v>
      </c>
      <c r="E242" t="s">
        <v>30</v>
      </c>
      <c r="F242">
        <v>38.098742857142902</v>
      </c>
      <c r="G242">
        <v>6667.28</v>
      </c>
    </row>
    <row r="243" spans="2:7" x14ac:dyDescent="0.25">
      <c r="B243" t="s">
        <v>501</v>
      </c>
      <c r="C243" t="s">
        <v>502</v>
      </c>
      <c r="D243">
        <v>8830</v>
      </c>
      <c r="E243" t="s">
        <v>115</v>
      </c>
      <c r="F243">
        <v>17.2302831257078</v>
      </c>
      <c r="G243">
        <v>152143.4</v>
      </c>
    </row>
    <row r="244" spans="2:7" x14ac:dyDescent="0.25">
      <c r="B244" t="s">
        <v>503</v>
      </c>
      <c r="C244" t="s">
        <v>504</v>
      </c>
      <c r="D244">
        <v>1255</v>
      </c>
      <c r="E244" t="s">
        <v>115</v>
      </c>
      <c r="F244">
        <v>21.4128844621514</v>
      </c>
      <c r="G244">
        <v>26873.17</v>
      </c>
    </row>
    <row r="245" spans="2:7" x14ac:dyDescent="0.25">
      <c r="B245" t="s">
        <v>505</v>
      </c>
      <c r="C245" t="s">
        <v>506</v>
      </c>
      <c r="D245">
        <v>44</v>
      </c>
      <c r="E245" t="s">
        <v>115</v>
      </c>
      <c r="F245">
        <v>40.725000000000001</v>
      </c>
      <c r="G245">
        <v>1791.9</v>
      </c>
    </row>
    <row r="246" spans="2:7" x14ac:dyDescent="0.25">
      <c r="B246" t="s">
        <v>507</v>
      </c>
      <c r="C246" t="s">
        <v>508</v>
      </c>
      <c r="D246">
        <v>7568</v>
      </c>
      <c r="E246" t="s">
        <v>115</v>
      </c>
      <c r="F246">
        <v>37.666065010570797</v>
      </c>
      <c r="G246">
        <v>285056.78000000003</v>
      </c>
    </row>
    <row r="247" spans="2:7" x14ac:dyDescent="0.25">
      <c r="G247" s="15">
        <f>SUBTOTAL(109,Tabla2[Total])</f>
        <v>25476854.840500012</v>
      </c>
    </row>
  </sheetData>
  <pageMargins left="0.7" right="0.7" top="0.75" bottom="0.75" header="0.3" footer="0.3"/>
  <pageSetup scale="64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4"/>
  <sheetViews>
    <sheetView view="pageLayout" topLeftCell="A64" zoomScaleNormal="100" workbookViewId="0">
      <selection activeCell="C6" sqref="C6"/>
    </sheetView>
  </sheetViews>
  <sheetFormatPr baseColWidth="10" defaultRowHeight="15" x14ac:dyDescent="0.25"/>
  <cols>
    <col min="2" max="2" width="39.85546875" customWidth="1"/>
    <col min="3" max="3" width="12.85546875" customWidth="1"/>
    <col min="4" max="4" width="12" customWidth="1"/>
    <col min="5" max="5" width="12.7109375" customWidth="1"/>
    <col min="6" max="6" width="19" customWidth="1"/>
  </cols>
  <sheetData>
    <row r="3" spans="1:6" x14ac:dyDescent="0.25">
      <c r="C3" s="14" t="s">
        <v>18</v>
      </c>
      <c r="D3" s="14"/>
    </row>
    <row r="4" spans="1:6" x14ac:dyDescent="0.25">
      <c r="C4" s="14" t="s">
        <v>19</v>
      </c>
      <c r="D4" s="14"/>
    </row>
    <row r="5" spans="1:6" x14ac:dyDescent="0.25">
      <c r="C5" s="14" t="s">
        <v>20</v>
      </c>
      <c r="D5" s="14"/>
    </row>
    <row r="6" spans="1:6" x14ac:dyDescent="0.25">
      <c r="C6" s="13" t="s">
        <v>4360</v>
      </c>
      <c r="D6" s="13"/>
    </row>
    <row r="7" spans="1:6" x14ac:dyDescent="0.25">
      <c r="C7" s="12" t="s">
        <v>21</v>
      </c>
      <c r="D7" s="12"/>
    </row>
    <row r="9" spans="1:6" ht="30" x14ac:dyDescent="0.25">
      <c r="A9" t="s">
        <v>22</v>
      </c>
      <c r="B9" t="s">
        <v>23</v>
      </c>
      <c r="C9" s="1" t="s">
        <v>4361</v>
      </c>
      <c r="D9" s="1" t="s">
        <v>25</v>
      </c>
      <c r="E9" t="s">
        <v>26</v>
      </c>
      <c r="F9" t="s">
        <v>27</v>
      </c>
    </row>
    <row r="10" spans="1:6" x14ac:dyDescent="0.25">
      <c r="A10" t="s">
        <v>28</v>
      </c>
      <c r="B10" t="s">
        <v>29</v>
      </c>
      <c r="C10">
        <v>54</v>
      </c>
      <c r="D10" s="18" t="s">
        <v>30</v>
      </c>
      <c r="E10">
        <v>350</v>
      </c>
      <c r="F10">
        <v>18900</v>
      </c>
    </row>
    <row r="11" spans="1:6" x14ac:dyDescent="0.25">
      <c r="A11" t="s">
        <v>31</v>
      </c>
      <c r="B11" t="s">
        <v>32</v>
      </c>
      <c r="C11">
        <v>3</v>
      </c>
      <c r="D11" s="18" t="s">
        <v>30</v>
      </c>
      <c r="E11">
        <v>1723</v>
      </c>
      <c r="F11">
        <v>5169</v>
      </c>
    </row>
    <row r="12" spans="1:6" x14ac:dyDescent="0.25">
      <c r="A12" t="s">
        <v>33</v>
      </c>
      <c r="B12" t="s">
        <v>34</v>
      </c>
      <c r="C12">
        <v>421</v>
      </c>
      <c r="D12" s="18" t="s">
        <v>30</v>
      </c>
      <c r="E12">
        <v>721.26</v>
      </c>
      <c r="F12">
        <v>303650.46000000002</v>
      </c>
    </row>
    <row r="13" spans="1:6" x14ac:dyDescent="0.25">
      <c r="A13" t="s">
        <v>35</v>
      </c>
      <c r="B13" t="s">
        <v>36</v>
      </c>
      <c r="C13">
        <v>40</v>
      </c>
      <c r="D13" s="18" t="s">
        <v>30</v>
      </c>
      <c r="E13">
        <v>92.8</v>
      </c>
      <c r="F13">
        <v>3712</v>
      </c>
    </row>
    <row r="14" spans="1:6" x14ac:dyDescent="0.25">
      <c r="A14" t="s">
        <v>37</v>
      </c>
      <c r="B14" t="s">
        <v>38</v>
      </c>
      <c r="C14">
        <v>83</v>
      </c>
      <c r="D14" s="18" t="s">
        <v>30</v>
      </c>
      <c r="E14">
        <v>193.99</v>
      </c>
      <c r="F14">
        <v>16101.17</v>
      </c>
    </row>
    <row r="15" spans="1:6" x14ac:dyDescent="0.25">
      <c r="A15" t="s">
        <v>39</v>
      </c>
      <c r="B15" t="s">
        <v>40</v>
      </c>
      <c r="C15">
        <v>35</v>
      </c>
      <c r="D15" s="18" t="s">
        <v>30</v>
      </c>
      <c r="E15">
        <v>151.51</v>
      </c>
      <c r="F15">
        <v>5302.85</v>
      </c>
    </row>
    <row r="16" spans="1:6" x14ac:dyDescent="0.25">
      <c r="A16" t="s">
        <v>41</v>
      </c>
      <c r="B16" t="s">
        <v>42</v>
      </c>
      <c r="C16">
        <v>36631</v>
      </c>
      <c r="D16" s="18" t="s">
        <v>30</v>
      </c>
      <c r="E16">
        <v>68.325625836040501</v>
      </c>
      <c r="F16">
        <v>2502836</v>
      </c>
    </row>
    <row r="17" spans="1:6" x14ac:dyDescent="0.25">
      <c r="A17" t="s">
        <v>43</v>
      </c>
      <c r="B17" t="s">
        <v>44</v>
      </c>
      <c r="C17">
        <v>35</v>
      </c>
      <c r="D17" s="18" t="s">
        <v>30</v>
      </c>
      <c r="E17">
        <v>9.9499999999999993</v>
      </c>
      <c r="F17">
        <v>348.25</v>
      </c>
    </row>
    <row r="18" spans="1:6" x14ac:dyDescent="0.25">
      <c r="A18" t="s">
        <v>45</v>
      </c>
      <c r="B18" t="s">
        <v>46</v>
      </c>
      <c r="C18">
        <v>5485</v>
      </c>
      <c r="D18" s="18" t="s">
        <v>30</v>
      </c>
      <c r="E18">
        <v>115</v>
      </c>
      <c r="F18">
        <v>630775</v>
      </c>
    </row>
    <row r="19" spans="1:6" x14ac:dyDescent="0.25">
      <c r="A19" t="s">
        <v>47</v>
      </c>
      <c r="B19" t="s">
        <v>48</v>
      </c>
      <c r="C19">
        <v>3950</v>
      </c>
      <c r="D19" s="18" t="s">
        <v>30</v>
      </c>
      <c r="E19">
        <v>6.83</v>
      </c>
      <c r="F19">
        <v>26978.5</v>
      </c>
    </row>
    <row r="20" spans="1:6" x14ac:dyDescent="0.25">
      <c r="A20" t="s">
        <v>49</v>
      </c>
      <c r="B20" t="s">
        <v>50</v>
      </c>
      <c r="C20">
        <v>965</v>
      </c>
      <c r="D20" s="18" t="s">
        <v>30</v>
      </c>
      <c r="E20">
        <v>94.710569948186503</v>
      </c>
      <c r="F20">
        <v>91395.7</v>
      </c>
    </row>
    <row r="21" spans="1:6" x14ac:dyDescent="0.25">
      <c r="A21" t="s">
        <v>51</v>
      </c>
      <c r="B21" t="s">
        <v>52</v>
      </c>
      <c r="C21">
        <v>480</v>
      </c>
      <c r="D21" s="18" t="s">
        <v>115</v>
      </c>
      <c r="E21">
        <v>28.753</v>
      </c>
      <c r="F21">
        <v>13801.44</v>
      </c>
    </row>
    <row r="22" spans="1:6" x14ac:dyDescent="0.25">
      <c r="A22" t="s">
        <v>53</v>
      </c>
      <c r="B22" t="s">
        <v>54</v>
      </c>
      <c r="C22">
        <v>131</v>
      </c>
      <c r="D22" s="18" t="s">
        <v>115</v>
      </c>
      <c r="E22">
        <v>69.870229007633597</v>
      </c>
      <c r="F22">
        <v>9153</v>
      </c>
    </row>
    <row r="23" spans="1:6" x14ac:dyDescent="0.25">
      <c r="A23" t="s">
        <v>55</v>
      </c>
      <c r="B23" t="s">
        <v>56</v>
      </c>
      <c r="C23">
        <v>30</v>
      </c>
      <c r="D23" s="18" t="s">
        <v>115</v>
      </c>
      <c r="E23">
        <v>30.5</v>
      </c>
      <c r="F23">
        <v>915</v>
      </c>
    </row>
    <row r="24" spans="1:6" x14ac:dyDescent="0.25">
      <c r="A24" t="s">
        <v>57</v>
      </c>
      <c r="B24" t="s">
        <v>58</v>
      </c>
      <c r="C24">
        <v>212</v>
      </c>
      <c r="D24" s="18" t="s">
        <v>115</v>
      </c>
      <c r="E24">
        <v>130.14504716981099</v>
      </c>
      <c r="F24">
        <v>27590.75</v>
      </c>
    </row>
    <row r="25" spans="1:6" x14ac:dyDescent="0.25">
      <c r="A25" t="s">
        <v>59</v>
      </c>
      <c r="B25" t="s">
        <v>60</v>
      </c>
      <c r="C25">
        <v>794</v>
      </c>
      <c r="D25" s="18" t="s">
        <v>115</v>
      </c>
      <c r="E25">
        <v>32.189861460957196</v>
      </c>
      <c r="F25">
        <v>25558.75</v>
      </c>
    </row>
    <row r="26" spans="1:6" x14ac:dyDescent="0.25">
      <c r="A26" t="s">
        <v>61</v>
      </c>
      <c r="B26" t="s">
        <v>62</v>
      </c>
      <c r="C26">
        <v>91</v>
      </c>
      <c r="D26" s="18" t="s">
        <v>115</v>
      </c>
      <c r="E26">
        <v>51.984615384615402</v>
      </c>
      <c r="F26">
        <v>4730.6000000000004</v>
      </c>
    </row>
    <row r="27" spans="1:6" x14ac:dyDescent="0.25">
      <c r="A27" t="s">
        <v>63</v>
      </c>
      <c r="B27" t="s">
        <v>64</v>
      </c>
      <c r="C27">
        <v>364</v>
      </c>
      <c r="D27" s="18" t="s">
        <v>115</v>
      </c>
      <c r="E27">
        <v>62.617170329670301</v>
      </c>
      <c r="F27">
        <v>22792.65</v>
      </c>
    </row>
    <row r="28" spans="1:6" x14ac:dyDescent="0.25">
      <c r="A28" t="s">
        <v>65</v>
      </c>
      <c r="B28" t="s">
        <v>66</v>
      </c>
      <c r="C28">
        <v>272</v>
      </c>
      <c r="D28" s="18" t="s">
        <v>115</v>
      </c>
      <c r="E28">
        <v>55.579963235294102</v>
      </c>
      <c r="F28">
        <v>15117.75</v>
      </c>
    </row>
    <row r="29" spans="1:6" x14ac:dyDescent="0.25">
      <c r="A29" t="s">
        <v>67</v>
      </c>
      <c r="B29" t="s">
        <v>68</v>
      </c>
      <c r="C29">
        <v>3</v>
      </c>
      <c r="D29" s="18" t="s">
        <v>115</v>
      </c>
      <c r="E29">
        <v>100</v>
      </c>
      <c r="F29">
        <v>300</v>
      </c>
    </row>
    <row r="30" spans="1:6" x14ac:dyDescent="0.25">
      <c r="A30" t="s">
        <v>69</v>
      </c>
      <c r="B30" t="s">
        <v>70</v>
      </c>
      <c r="C30">
        <v>69</v>
      </c>
      <c r="D30" s="18" t="s">
        <v>30</v>
      </c>
      <c r="E30">
        <v>44.824347826086999</v>
      </c>
      <c r="F30">
        <v>3092.88</v>
      </c>
    </row>
    <row r="31" spans="1:6" x14ac:dyDescent="0.25">
      <c r="A31" t="s">
        <v>71</v>
      </c>
      <c r="B31" t="s">
        <v>72</v>
      </c>
      <c r="C31">
        <v>7</v>
      </c>
      <c r="D31" s="18" t="s">
        <v>115</v>
      </c>
      <c r="E31">
        <v>150</v>
      </c>
      <c r="F31">
        <v>1050</v>
      </c>
    </row>
    <row r="32" spans="1:6" x14ac:dyDescent="0.25">
      <c r="A32" t="s">
        <v>73</v>
      </c>
      <c r="B32" t="s">
        <v>74</v>
      </c>
      <c r="C32">
        <v>295</v>
      </c>
      <c r="D32" s="18" t="s">
        <v>115</v>
      </c>
      <c r="E32">
        <v>33.0191525423729</v>
      </c>
      <c r="F32">
        <v>9740.65</v>
      </c>
    </row>
    <row r="33" spans="1:6" x14ac:dyDescent="0.25">
      <c r="A33" t="s">
        <v>4362</v>
      </c>
      <c r="B33" t="s">
        <v>4363</v>
      </c>
      <c r="C33">
        <v>625</v>
      </c>
      <c r="D33" s="18" t="s">
        <v>115</v>
      </c>
      <c r="E33">
        <v>49.5</v>
      </c>
      <c r="F33">
        <v>30937.5</v>
      </c>
    </row>
    <row r="34" spans="1:6" x14ac:dyDescent="0.25">
      <c r="A34" t="s">
        <v>75</v>
      </c>
      <c r="B34" t="s">
        <v>76</v>
      </c>
      <c r="C34">
        <v>10072</v>
      </c>
      <c r="D34" s="18" t="s">
        <v>115</v>
      </c>
      <c r="E34">
        <v>28.791207307386799</v>
      </c>
      <c r="F34">
        <v>289985.03999999998</v>
      </c>
    </row>
    <row r="35" spans="1:6" x14ac:dyDescent="0.25">
      <c r="A35" t="s">
        <v>77</v>
      </c>
      <c r="B35" t="s">
        <v>76</v>
      </c>
      <c r="C35">
        <v>100</v>
      </c>
      <c r="D35" s="18" t="s">
        <v>115</v>
      </c>
      <c r="E35">
        <v>31.2</v>
      </c>
      <c r="F35">
        <v>3120</v>
      </c>
    </row>
    <row r="36" spans="1:6" x14ac:dyDescent="0.25">
      <c r="A36" t="s">
        <v>78</v>
      </c>
      <c r="B36" t="s">
        <v>79</v>
      </c>
      <c r="C36">
        <v>124</v>
      </c>
      <c r="D36" s="18" t="s">
        <v>115</v>
      </c>
      <c r="E36">
        <v>30.8</v>
      </c>
      <c r="F36">
        <v>3819.2</v>
      </c>
    </row>
    <row r="37" spans="1:6" x14ac:dyDescent="0.25">
      <c r="A37" t="s">
        <v>80</v>
      </c>
      <c r="B37" t="s">
        <v>81</v>
      </c>
      <c r="C37">
        <v>139</v>
      </c>
      <c r="D37" s="18" t="s">
        <v>115</v>
      </c>
      <c r="E37">
        <v>2232.8057553956801</v>
      </c>
      <c r="F37">
        <v>310360</v>
      </c>
    </row>
    <row r="38" spans="1:6" x14ac:dyDescent="0.25">
      <c r="A38" t="s">
        <v>82</v>
      </c>
      <c r="B38" t="s">
        <v>83</v>
      </c>
      <c r="C38">
        <v>86</v>
      </c>
      <c r="D38" s="18" t="s">
        <v>115</v>
      </c>
      <c r="E38">
        <v>25</v>
      </c>
      <c r="F38">
        <v>2150</v>
      </c>
    </row>
    <row r="39" spans="1:6" x14ac:dyDescent="0.25">
      <c r="A39" t="s">
        <v>84</v>
      </c>
      <c r="B39" t="s">
        <v>85</v>
      </c>
      <c r="C39">
        <v>2268</v>
      </c>
      <c r="D39" s="18" t="s">
        <v>115</v>
      </c>
      <c r="E39">
        <v>21.244444444444401</v>
      </c>
      <c r="F39">
        <v>48182.400000000001</v>
      </c>
    </row>
    <row r="40" spans="1:6" x14ac:dyDescent="0.25">
      <c r="A40" t="s">
        <v>86</v>
      </c>
      <c r="B40" t="s">
        <v>87</v>
      </c>
      <c r="C40">
        <v>4</v>
      </c>
      <c r="D40" s="18" t="s">
        <v>30</v>
      </c>
      <c r="E40">
        <v>54.482500000000002</v>
      </c>
      <c r="F40">
        <v>217.93</v>
      </c>
    </row>
    <row r="41" spans="1:6" x14ac:dyDescent="0.25">
      <c r="A41" t="s">
        <v>88</v>
      </c>
      <c r="B41" t="s">
        <v>89</v>
      </c>
      <c r="C41">
        <v>860</v>
      </c>
      <c r="D41" s="18" t="s">
        <v>30</v>
      </c>
      <c r="E41">
        <v>66.447837209302307</v>
      </c>
      <c r="F41">
        <v>57145.14</v>
      </c>
    </row>
    <row r="42" spans="1:6" x14ac:dyDescent="0.25">
      <c r="A42" t="s">
        <v>90</v>
      </c>
      <c r="B42" t="s">
        <v>91</v>
      </c>
      <c r="C42">
        <v>1702</v>
      </c>
      <c r="D42" s="18" t="s">
        <v>30</v>
      </c>
      <c r="E42">
        <v>3</v>
      </c>
      <c r="F42">
        <v>5106</v>
      </c>
    </row>
    <row r="43" spans="1:6" x14ac:dyDescent="0.25">
      <c r="A43" t="s">
        <v>92</v>
      </c>
      <c r="B43" t="s">
        <v>93</v>
      </c>
      <c r="C43">
        <v>1706</v>
      </c>
      <c r="D43" s="18" t="s">
        <v>115</v>
      </c>
      <c r="E43">
        <v>29.752907385697501</v>
      </c>
      <c r="F43">
        <v>50758.46</v>
      </c>
    </row>
    <row r="44" spans="1:6" x14ac:dyDescent="0.25">
      <c r="A44" t="s">
        <v>94</v>
      </c>
      <c r="B44" t="s">
        <v>95</v>
      </c>
      <c r="C44">
        <v>1</v>
      </c>
      <c r="D44" s="18" t="s">
        <v>115</v>
      </c>
      <c r="E44">
        <v>21</v>
      </c>
      <c r="F44">
        <v>21</v>
      </c>
    </row>
    <row r="45" spans="1:6" x14ac:dyDescent="0.25">
      <c r="A45" t="s">
        <v>96</v>
      </c>
      <c r="B45" t="s">
        <v>97</v>
      </c>
      <c r="C45">
        <v>10460</v>
      </c>
      <c r="D45" s="18" t="s">
        <v>115</v>
      </c>
      <c r="E45">
        <v>33.436233269598503</v>
      </c>
      <c r="F45">
        <v>349743</v>
      </c>
    </row>
    <row r="46" spans="1:6" x14ac:dyDescent="0.25">
      <c r="A46" t="s">
        <v>98</v>
      </c>
      <c r="B46" t="s">
        <v>99</v>
      </c>
      <c r="C46">
        <v>49</v>
      </c>
      <c r="D46" s="18" t="s">
        <v>115</v>
      </c>
      <c r="E46">
        <v>25.79</v>
      </c>
      <c r="F46">
        <v>1263.71</v>
      </c>
    </row>
    <row r="47" spans="1:6" x14ac:dyDescent="0.25">
      <c r="A47" t="s">
        <v>100</v>
      </c>
      <c r="B47" t="s">
        <v>101</v>
      </c>
      <c r="C47">
        <v>6904</v>
      </c>
      <c r="D47" s="18" t="s">
        <v>115</v>
      </c>
      <c r="E47">
        <v>18.830631517960601</v>
      </c>
      <c r="F47">
        <v>130006.68</v>
      </c>
    </row>
    <row r="48" spans="1:6" x14ac:dyDescent="0.25">
      <c r="A48" t="s">
        <v>102</v>
      </c>
      <c r="B48" t="s">
        <v>103</v>
      </c>
      <c r="C48">
        <v>1233</v>
      </c>
      <c r="D48" s="18" t="s">
        <v>115</v>
      </c>
      <c r="E48">
        <v>18.9889375506894</v>
      </c>
      <c r="F48">
        <v>23413.360000000001</v>
      </c>
    </row>
    <row r="49" spans="1:6" x14ac:dyDescent="0.25">
      <c r="A49" t="s">
        <v>4136</v>
      </c>
      <c r="B49" t="s">
        <v>4137</v>
      </c>
      <c r="C49">
        <v>848</v>
      </c>
      <c r="D49" s="18" t="s">
        <v>30</v>
      </c>
      <c r="E49">
        <v>37.67</v>
      </c>
      <c r="F49">
        <v>31944.16</v>
      </c>
    </row>
    <row r="50" spans="1:6" x14ac:dyDescent="0.25">
      <c r="A50" t="s">
        <v>104</v>
      </c>
      <c r="B50" t="s">
        <v>105</v>
      </c>
      <c r="C50">
        <v>1</v>
      </c>
      <c r="D50" s="18" t="s">
        <v>200</v>
      </c>
      <c r="E50">
        <v>58.95</v>
      </c>
      <c r="F50">
        <v>58.95</v>
      </c>
    </row>
    <row r="51" spans="1:6" x14ac:dyDescent="0.25">
      <c r="A51" t="s">
        <v>106</v>
      </c>
      <c r="B51" t="s">
        <v>107</v>
      </c>
      <c r="C51">
        <v>770</v>
      </c>
      <c r="D51" s="18" t="s">
        <v>115</v>
      </c>
      <c r="E51">
        <v>40.502337662337702</v>
      </c>
      <c r="F51">
        <v>31186.799999999999</v>
      </c>
    </row>
    <row r="52" spans="1:6" x14ac:dyDescent="0.25">
      <c r="A52" t="s">
        <v>108</v>
      </c>
      <c r="B52" t="s">
        <v>109</v>
      </c>
      <c r="C52">
        <v>37</v>
      </c>
      <c r="D52" s="18" t="s">
        <v>200</v>
      </c>
      <c r="E52">
        <v>4035.51</v>
      </c>
      <c r="F52">
        <v>149313.87</v>
      </c>
    </row>
    <row r="53" spans="1:6" x14ac:dyDescent="0.25">
      <c r="A53" t="s">
        <v>4364</v>
      </c>
      <c r="B53" t="s">
        <v>4365</v>
      </c>
      <c r="C53">
        <v>446</v>
      </c>
      <c r="D53" s="18" t="s">
        <v>30</v>
      </c>
      <c r="E53">
        <v>208.73</v>
      </c>
      <c r="F53">
        <v>93093.58</v>
      </c>
    </row>
    <row r="54" spans="1:6" x14ac:dyDescent="0.25">
      <c r="A54" t="s">
        <v>111</v>
      </c>
      <c r="B54" t="s">
        <v>112</v>
      </c>
      <c r="C54">
        <v>64.2</v>
      </c>
      <c r="D54" s="18" t="s">
        <v>115</v>
      </c>
      <c r="E54">
        <v>220.21183800623101</v>
      </c>
      <c r="F54">
        <v>14137.6</v>
      </c>
    </row>
    <row r="55" spans="1:6" x14ac:dyDescent="0.25">
      <c r="A55" t="s">
        <v>116</v>
      </c>
      <c r="B55" t="s">
        <v>117</v>
      </c>
      <c r="C55">
        <v>2206</v>
      </c>
      <c r="D55" s="18" t="s">
        <v>115</v>
      </c>
      <c r="E55">
        <v>136.569351767906</v>
      </c>
      <c r="F55">
        <v>301271.99</v>
      </c>
    </row>
    <row r="56" spans="1:6" x14ac:dyDescent="0.25">
      <c r="A56" t="s">
        <v>118</v>
      </c>
      <c r="B56" t="s">
        <v>119</v>
      </c>
      <c r="C56">
        <v>3790.9</v>
      </c>
      <c r="D56" s="18" t="s">
        <v>115</v>
      </c>
      <c r="E56">
        <v>291.06484344087198</v>
      </c>
      <c r="F56">
        <v>1103397.7150000001</v>
      </c>
    </row>
    <row r="57" spans="1:6" x14ac:dyDescent="0.25">
      <c r="A57" t="s">
        <v>120</v>
      </c>
      <c r="B57" t="s">
        <v>121</v>
      </c>
      <c r="C57">
        <v>756.7</v>
      </c>
      <c r="D57" s="18" t="s">
        <v>115</v>
      </c>
      <c r="E57">
        <v>129.00071362495001</v>
      </c>
      <c r="F57">
        <v>97614.84</v>
      </c>
    </row>
    <row r="58" spans="1:6" x14ac:dyDescent="0.25">
      <c r="A58" t="s">
        <v>122</v>
      </c>
      <c r="B58" t="s">
        <v>123</v>
      </c>
      <c r="C58">
        <v>1017.82</v>
      </c>
      <c r="D58" s="18" t="s">
        <v>115</v>
      </c>
      <c r="E58">
        <v>192.36476488966599</v>
      </c>
      <c r="F58">
        <v>195792.70499999999</v>
      </c>
    </row>
    <row r="59" spans="1:6" x14ac:dyDescent="0.25">
      <c r="A59" t="s">
        <v>124</v>
      </c>
      <c r="B59" t="s">
        <v>125</v>
      </c>
      <c r="C59">
        <v>1853.2</v>
      </c>
      <c r="D59" s="18" t="s">
        <v>115</v>
      </c>
      <c r="E59">
        <v>168.743735160803</v>
      </c>
      <c r="F59">
        <v>312715.89</v>
      </c>
    </row>
    <row r="60" spans="1:6" x14ac:dyDescent="0.25">
      <c r="A60" t="s">
        <v>126</v>
      </c>
      <c r="B60" t="s">
        <v>127</v>
      </c>
      <c r="C60">
        <v>234</v>
      </c>
      <c r="D60" s="18" t="s">
        <v>30</v>
      </c>
      <c r="E60">
        <v>219.641025641026</v>
      </c>
      <c r="F60">
        <v>51396</v>
      </c>
    </row>
    <row r="61" spans="1:6" x14ac:dyDescent="0.25">
      <c r="A61" t="s">
        <v>128</v>
      </c>
      <c r="B61" t="s">
        <v>129</v>
      </c>
      <c r="C61">
        <v>1738</v>
      </c>
      <c r="D61" s="18" t="s">
        <v>115</v>
      </c>
      <c r="E61">
        <v>47.028716915995403</v>
      </c>
      <c r="F61">
        <v>81735.91</v>
      </c>
    </row>
    <row r="62" spans="1:6" x14ac:dyDescent="0.25">
      <c r="A62" t="s">
        <v>130</v>
      </c>
      <c r="B62" t="s">
        <v>131</v>
      </c>
      <c r="C62">
        <v>1081</v>
      </c>
      <c r="D62" s="18" t="s">
        <v>30</v>
      </c>
      <c r="E62">
        <v>248.45493061979599</v>
      </c>
      <c r="F62">
        <v>268579.78000000003</v>
      </c>
    </row>
    <row r="63" spans="1:6" x14ac:dyDescent="0.25">
      <c r="A63" t="s">
        <v>132</v>
      </c>
      <c r="B63" t="s">
        <v>133</v>
      </c>
      <c r="C63">
        <v>165</v>
      </c>
      <c r="D63" s="18" t="s">
        <v>30</v>
      </c>
      <c r="E63">
        <v>185.51</v>
      </c>
      <c r="F63">
        <v>30609.15</v>
      </c>
    </row>
    <row r="64" spans="1:6" x14ac:dyDescent="0.25">
      <c r="A64" t="s">
        <v>134</v>
      </c>
      <c r="B64" t="s">
        <v>135</v>
      </c>
      <c r="C64">
        <v>34</v>
      </c>
      <c r="D64" s="18" t="s">
        <v>30</v>
      </c>
      <c r="E64">
        <v>185.51</v>
      </c>
      <c r="F64">
        <v>6307.34</v>
      </c>
    </row>
    <row r="65" spans="1:6" x14ac:dyDescent="0.25">
      <c r="A65" t="s">
        <v>136</v>
      </c>
      <c r="B65" t="s">
        <v>137</v>
      </c>
      <c r="C65">
        <v>5</v>
      </c>
      <c r="D65" s="18" t="s">
        <v>30</v>
      </c>
      <c r="E65">
        <v>402.39800000000002</v>
      </c>
      <c r="F65">
        <v>2011.99</v>
      </c>
    </row>
    <row r="66" spans="1:6" x14ac:dyDescent="0.25">
      <c r="A66" t="s">
        <v>138</v>
      </c>
      <c r="B66" t="s">
        <v>139</v>
      </c>
      <c r="C66">
        <v>1151</v>
      </c>
      <c r="D66" s="18" t="s">
        <v>115</v>
      </c>
      <c r="E66">
        <v>150.33000000000001</v>
      </c>
      <c r="F66">
        <v>173029.83</v>
      </c>
    </row>
    <row r="67" spans="1:6" x14ac:dyDescent="0.25">
      <c r="A67" t="s">
        <v>140</v>
      </c>
      <c r="B67" t="s">
        <v>141</v>
      </c>
      <c r="C67">
        <v>1135</v>
      </c>
      <c r="D67" s="18" t="s">
        <v>115</v>
      </c>
      <c r="E67">
        <v>30.4842114537445</v>
      </c>
      <c r="F67">
        <v>34599.58</v>
      </c>
    </row>
    <row r="68" spans="1:6" x14ac:dyDescent="0.25">
      <c r="A68" t="s">
        <v>142</v>
      </c>
      <c r="B68" t="s">
        <v>143</v>
      </c>
      <c r="C68">
        <v>390</v>
      </c>
      <c r="D68" s="18" t="s">
        <v>30</v>
      </c>
      <c r="E68">
        <v>219.48</v>
      </c>
      <c r="F68">
        <v>85597.2</v>
      </c>
    </row>
    <row r="69" spans="1:6" x14ac:dyDescent="0.25">
      <c r="A69" t="s">
        <v>144</v>
      </c>
      <c r="B69" t="s">
        <v>145</v>
      </c>
      <c r="C69">
        <v>604</v>
      </c>
      <c r="D69" s="18" t="s">
        <v>30</v>
      </c>
      <c r="E69">
        <v>136.08061258278099</v>
      </c>
      <c r="F69">
        <v>82192.69</v>
      </c>
    </row>
    <row r="70" spans="1:6" x14ac:dyDescent="0.25">
      <c r="A70" t="s">
        <v>146</v>
      </c>
      <c r="B70" t="s">
        <v>147</v>
      </c>
      <c r="C70">
        <v>3797</v>
      </c>
      <c r="D70" s="18" t="s">
        <v>115</v>
      </c>
      <c r="E70">
        <v>110.92</v>
      </c>
      <c r="F70">
        <v>421163.24</v>
      </c>
    </row>
    <row r="71" spans="1:6" x14ac:dyDescent="0.25">
      <c r="A71" t="s">
        <v>148</v>
      </c>
      <c r="B71" t="s">
        <v>149</v>
      </c>
      <c r="C71">
        <v>6</v>
      </c>
      <c r="D71" s="18" t="s">
        <v>115</v>
      </c>
      <c r="E71">
        <v>800</v>
      </c>
      <c r="F71">
        <v>4800</v>
      </c>
    </row>
    <row r="72" spans="1:6" x14ac:dyDescent="0.25">
      <c r="A72" t="s">
        <v>150</v>
      </c>
      <c r="B72" t="s">
        <v>151</v>
      </c>
      <c r="C72">
        <v>47</v>
      </c>
      <c r="D72" s="18" t="s">
        <v>200</v>
      </c>
      <c r="E72">
        <v>125</v>
      </c>
      <c r="F72">
        <v>5875</v>
      </c>
    </row>
    <row r="73" spans="1:6" x14ac:dyDescent="0.25">
      <c r="A73" t="s">
        <v>152</v>
      </c>
      <c r="B73" t="s">
        <v>153</v>
      </c>
      <c r="C73">
        <v>6</v>
      </c>
      <c r="D73" s="18" t="s">
        <v>115</v>
      </c>
      <c r="E73">
        <v>366</v>
      </c>
      <c r="F73">
        <v>2196</v>
      </c>
    </row>
    <row r="74" spans="1:6" x14ac:dyDescent="0.25">
      <c r="A74" t="s">
        <v>154</v>
      </c>
      <c r="B74" t="s">
        <v>155</v>
      </c>
      <c r="C74">
        <v>389</v>
      </c>
      <c r="D74" s="18" t="s">
        <v>115</v>
      </c>
      <c r="E74">
        <v>42.128663239074498</v>
      </c>
      <c r="F74">
        <v>16388.05</v>
      </c>
    </row>
    <row r="75" spans="1:6" ht="30" x14ac:dyDescent="0.25">
      <c r="A75" t="s">
        <v>156</v>
      </c>
      <c r="B75" s="1" t="s">
        <v>4366</v>
      </c>
      <c r="C75">
        <v>15639</v>
      </c>
      <c r="D75" s="18" t="s">
        <v>30</v>
      </c>
      <c r="E75">
        <v>31.2945303408146</v>
      </c>
      <c r="F75">
        <v>489415.16</v>
      </c>
    </row>
    <row r="76" spans="1:6" x14ac:dyDescent="0.25">
      <c r="A76" t="s">
        <v>158</v>
      </c>
      <c r="B76" t="s">
        <v>159</v>
      </c>
      <c r="C76">
        <v>194</v>
      </c>
      <c r="D76" s="18" t="s">
        <v>115</v>
      </c>
      <c r="E76">
        <v>190</v>
      </c>
      <c r="F76">
        <v>36860</v>
      </c>
    </row>
    <row r="77" spans="1:6" x14ac:dyDescent="0.25">
      <c r="A77" t="s">
        <v>160</v>
      </c>
      <c r="B77" t="s">
        <v>161</v>
      </c>
      <c r="C77">
        <v>24</v>
      </c>
      <c r="D77" s="18" t="s">
        <v>30</v>
      </c>
      <c r="E77">
        <v>124.57</v>
      </c>
      <c r="F77">
        <v>2989.68</v>
      </c>
    </row>
    <row r="78" spans="1:6" x14ac:dyDescent="0.25">
      <c r="A78" t="s">
        <v>162</v>
      </c>
      <c r="B78" t="s">
        <v>163</v>
      </c>
      <c r="C78">
        <v>4087</v>
      </c>
      <c r="D78" s="18" t="s">
        <v>30</v>
      </c>
      <c r="E78">
        <v>194.88855639833599</v>
      </c>
      <c r="F78">
        <v>796509.53</v>
      </c>
    </row>
    <row r="79" spans="1:6" x14ac:dyDescent="0.25">
      <c r="A79" t="s">
        <v>164</v>
      </c>
      <c r="B79" t="s">
        <v>165</v>
      </c>
      <c r="C79">
        <v>85</v>
      </c>
      <c r="D79" s="18" t="s">
        <v>30</v>
      </c>
      <c r="E79">
        <v>286.94964705882398</v>
      </c>
      <c r="F79">
        <v>24390.720000000001</v>
      </c>
    </row>
    <row r="80" spans="1:6" x14ac:dyDescent="0.25">
      <c r="A80" t="s">
        <v>166</v>
      </c>
      <c r="B80" t="s">
        <v>167</v>
      </c>
      <c r="C80">
        <v>32</v>
      </c>
      <c r="D80" s="18" t="s">
        <v>30</v>
      </c>
      <c r="E80">
        <v>118.88500000000001</v>
      </c>
      <c r="F80">
        <v>3804.32</v>
      </c>
    </row>
    <row r="81" spans="1:6" x14ac:dyDescent="0.25">
      <c r="A81" t="s">
        <v>168</v>
      </c>
      <c r="B81" t="s">
        <v>169</v>
      </c>
      <c r="C81">
        <v>2</v>
      </c>
      <c r="D81" s="18" t="s">
        <v>30</v>
      </c>
      <c r="E81">
        <v>55.76</v>
      </c>
      <c r="F81">
        <v>111.52</v>
      </c>
    </row>
    <row r="82" spans="1:6" x14ac:dyDescent="0.25">
      <c r="A82" t="s">
        <v>170</v>
      </c>
      <c r="B82" t="s">
        <v>171</v>
      </c>
      <c r="C82">
        <v>584</v>
      </c>
      <c r="D82" s="18" t="s">
        <v>200</v>
      </c>
      <c r="E82">
        <v>170.45</v>
      </c>
      <c r="F82">
        <v>99542.8</v>
      </c>
    </row>
    <row r="83" spans="1:6" x14ac:dyDescent="0.25">
      <c r="A83" t="s">
        <v>172</v>
      </c>
      <c r="B83" t="s">
        <v>173</v>
      </c>
      <c r="C83">
        <v>1443</v>
      </c>
      <c r="D83" s="18" t="s">
        <v>30</v>
      </c>
      <c r="E83">
        <v>95.820415800415802</v>
      </c>
      <c r="F83">
        <v>138268.85999999999</v>
      </c>
    </row>
    <row r="84" spans="1:6" x14ac:dyDescent="0.25">
      <c r="A84" t="s">
        <v>174</v>
      </c>
      <c r="B84" t="s">
        <v>175</v>
      </c>
      <c r="C84">
        <v>917</v>
      </c>
      <c r="D84" s="18" t="s">
        <v>115</v>
      </c>
      <c r="E84">
        <v>218.14360959651</v>
      </c>
      <c r="F84">
        <v>200037.69</v>
      </c>
    </row>
    <row r="85" spans="1:6" x14ac:dyDescent="0.25">
      <c r="A85" t="s">
        <v>176</v>
      </c>
      <c r="B85" t="s">
        <v>177</v>
      </c>
      <c r="C85">
        <v>773</v>
      </c>
      <c r="D85" s="18" t="s">
        <v>30</v>
      </c>
      <c r="E85">
        <v>779.73195342820202</v>
      </c>
      <c r="F85">
        <v>602732.80000000005</v>
      </c>
    </row>
    <row r="86" spans="1:6" x14ac:dyDescent="0.25">
      <c r="A86" t="s">
        <v>178</v>
      </c>
      <c r="B86" t="s">
        <v>179</v>
      </c>
      <c r="C86">
        <v>170</v>
      </c>
      <c r="D86" s="18" t="s">
        <v>30</v>
      </c>
      <c r="E86">
        <v>928.9</v>
      </c>
      <c r="F86">
        <v>157913</v>
      </c>
    </row>
    <row r="87" spans="1:6" x14ac:dyDescent="0.25">
      <c r="A87" t="s">
        <v>180</v>
      </c>
      <c r="B87" t="s">
        <v>181</v>
      </c>
      <c r="C87">
        <v>1</v>
      </c>
      <c r="D87" s="18" t="s">
        <v>30</v>
      </c>
      <c r="E87">
        <v>10373.379999999999</v>
      </c>
      <c r="F87">
        <v>10373.379999999999</v>
      </c>
    </row>
    <row r="88" spans="1:6" x14ac:dyDescent="0.25">
      <c r="A88" t="s">
        <v>182</v>
      </c>
      <c r="B88" t="s">
        <v>183</v>
      </c>
      <c r="C88">
        <v>79</v>
      </c>
      <c r="D88" s="18" t="s">
        <v>30</v>
      </c>
      <c r="E88">
        <v>1194.49</v>
      </c>
      <c r="F88">
        <v>94364.71</v>
      </c>
    </row>
    <row r="89" spans="1:6" x14ac:dyDescent="0.25">
      <c r="A89" t="s">
        <v>184</v>
      </c>
      <c r="B89" t="s">
        <v>185</v>
      </c>
      <c r="C89">
        <v>509</v>
      </c>
      <c r="D89" s="18" t="s">
        <v>30</v>
      </c>
      <c r="E89">
        <v>831.95027504911604</v>
      </c>
      <c r="F89">
        <v>423462.69</v>
      </c>
    </row>
    <row r="90" spans="1:6" x14ac:dyDescent="0.25">
      <c r="A90" t="s">
        <v>186</v>
      </c>
      <c r="B90" t="s">
        <v>4139</v>
      </c>
      <c r="C90">
        <v>1844</v>
      </c>
      <c r="D90" s="18" t="s">
        <v>30</v>
      </c>
      <c r="E90">
        <v>1090.33402386117</v>
      </c>
      <c r="F90">
        <v>2010575.94</v>
      </c>
    </row>
    <row r="91" spans="1:6" x14ac:dyDescent="0.25">
      <c r="A91" t="s">
        <v>188</v>
      </c>
      <c r="B91" t="s">
        <v>189</v>
      </c>
      <c r="C91">
        <v>101</v>
      </c>
      <c r="D91" s="18" t="s">
        <v>30</v>
      </c>
      <c r="E91">
        <v>1035</v>
      </c>
      <c r="F91">
        <v>104535</v>
      </c>
    </row>
    <row r="92" spans="1:6" x14ac:dyDescent="0.25">
      <c r="A92" t="s">
        <v>190</v>
      </c>
      <c r="B92" t="s">
        <v>191</v>
      </c>
      <c r="C92">
        <v>32</v>
      </c>
      <c r="D92" s="18" t="s">
        <v>30</v>
      </c>
      <c r="E92">
        <v>1336.94</v>
      </c>
      <c r="F92">
        <v>42782.080000000002</v>
      </c>
    </row>
    <row r="93" spans="1:6" ht="30" x14ac:dyDescent="0.25">
      <c r="A93" t="s">
        <v>192</v>
      </c>
      <c r="B93" s="1" t="s">
        <v>193</v>
      </c>
      <c r="C93">
        <v>1152</v>
      </c>
      <c r="D93" s="18" t="s">
        <v>30</v>
      </c>
      <c r="E93">
        <v>871.30130208333298</v>
      </c>
      <c r="F93">
        <v>1003739.1</v>
      </c>
    </row>
    <row r="94" spans="1:6" x14ac:dyDescent="0.25">
      <c r="A94" t="s">
        <v>194</v>
      </c>
      <c r="B94" t="s">
        <v>195</v>
      </c>
      <c r="C94">
        <v>4</v>
      </c>
      <c r="D94" s="18" t="s">
        <v>30</v>
      </c>
      <c r="E94">
        <v>95</v>
      </c>
      <c r="F94">
        <v>380</v>
      </c>
    </row>
    <row r="95" spans="1:6" x14ac:dyDescent="0.25">
      <c r="A95" t="s">
        <v>196</v>
      </c>
      <c r="B95" t="s">
        <v>197</v>
      </c>
      <c r="C95">
        <v>8</v>
      </c>
      <c r="D95" s="18" t="s">
        <v>30</v>
      </c>
      <c r="E95">
        <v>51.25</v>
      </c>
      <c r="F95">
        <v>410</v>
      </c>
    </row>
    <row r="96" spans="1:6" x14ac:dyDescent="0.25">
      <c r="A96" t="s">
        <v>198</v>
      </c>
      <c r="B96" t="s">
        <v>199</v>
      </c>
      <c r="C96">
        <v>4</v>
      </c>
      <c r="D96" s="18" t="s">
        <v>205</v>
      </c>
      <c r="E96">
        <v>591.17999999999995</v>
      </c>
      <c r="F96">
        <v>2364.7199999999998</v>
      </c>
    </row>
    <row r="97" spans="1:6" x14ac:dyDescent="0.25">
      <c r="A97" t="s">
        <v>201</v>
      </c>
      <c r="B97" t="s">
        <v>202</v>
      </c>
      <c r="C97">
        <v>90</v>
      </c>
      <c r="D97" s="18" t="s">
        <v>110</v>
      </c>
      <c r="E97">
        <v>142.91</v>
      </c>
      <c r="F97">
        <v>12861.9</v>
      </c>
    </row>
    <row r="98" spans="1:6" x14ac:dyDescent="0.25">
      <c r="A98" t="s">
        <v>203</v>
      </c>
      <c r="B98" t="s">
        <v>204</v>
      </c>
      <c r="C98">
        <v>300</v>
      </c>
      <c r="D98" s="18" t="s">
        <v>30</v>
      </c>
      <c r="E98">
        <v>96.2</v>
      </c>
      <c r="F98">
        <v>28860</v>
      </c>
    </row>
    <row r="99" spans="1:6" x14ac:dyDescent="0.25">
      <c r="A99" t="s">
        <v>206</v>
      </c>
      <c r="B99" t="s">
        <v>207</v>
      </c>
      <c r="C99">
        <v>1621</v>
      </c>
      <c r="D99" s="18" t="s">
        <v>30</v>
      </c>
      <c r="E99">
        <v>122.51005552128299</v>
      </c>
      <c r="F99">
        <v>198588.79999999999</v>
      </c>
    </row>
    <row r="100" spans="1:6" x14ac:dyDescent="0.25">
      <c r="A100" t="s">
        <v>208</v>
      </c>
      <c r="B100" t="s">
        <v>209</v>
      </c>
      <c r="C100">
        <v>1768.8</v>
      </c>
      <c r="D100" s="18" t="s">
        <v>30</v>
      </c>
      <c r="E100">
        <v>120.71031207598401</v>
      </c>
      <c r="F100">
        <v>213512.4</v>
      </c>
    </row>
    <row r="101" spans="1:6" x14ac:dyDescent="0.25">
      <c r="A101" t="s">
        <v>210</v>
      </c>
      <c r="B101" t="s">
        <v>211</v>
      </c>
      <c r="C101">
        <v>1764.05</v>
      </c>
      <c r="D101" s="18" t="s">
        <v>30</v>
      </c>
      <c r="E101">
        <v>93.357942802074803</v>
      </c>
      <c r="F101">
        <v>164688.079</v>
      </c>
    </row>
    <row r="102" spans="1:6" x14ac:dyDescent="0.25">
      <c r="A102" t="s">
        <v>212</v>
      </c>
      <c r="B102" t="s">
        <v>213</v>
      </c>
      <c r="C102">
        <v>446</v>
      </c>
      <c r="D102" s="18" t="s">
        <v>30</v>
      </c>
      <c r="E102">
        <v>47.304260089686103</v>
      </c>
      <c r="F102">
        <v>21097.7</v>
      </c>
    </row>
    <row r="103" spans="1:6" ht="30" x14ac:dyDescent="0.25">
      <c r="A103" t="s">
        <v>214</v>
      </c>
      <c r="B103" s="1" t="s">
        <v>4367</v>
      </c>
      <c r="C103">
        <v>7008</v>
      </c>
      <c r="D103" s="18" t="s">
        <v>30</v>
      </c>
      <c r="E103">
        <v>19.2732876712329</v>
      </c>
      <c r="F103">
        <v>135067.20000000001</v>
      </c>
    </row>
    <row r="104" spans="1:6" x14ac:dyDescent="0.25">
      <c r="A104" t="s">
        <v>216</v>
      </c>
      <c r="B104" t="s">
        <v>217</v>
      </c>
      <c r="C104">
        <v>272</v>
      </c>
      <c r="D104" s="18" t="s">
        <v>30</v>
      </c>
      <c r="E104">
        <v>79.684117647058798</v>
      </c>
      <c r="F104">
        <v>21674.080000000002</v>
      </c>
    </row>
    <row r="105" spans="1:6" x14ac:dyDescent="0.25">
      <c r="A105" t="s">
        <v>218</v>
      </c>
      <c r="B105" t="s">
        <v>219</v>
      </c>
      <c r="C105">
        <v>371</v>
      </c>
      <c r="D105" s="18" t="s">
        <v>30</v>
      </c>
      <c r="E105">
        <v>70.25</v>
      </c>
      <c r="F105">
        <v>26062.75</v>
      </c>
    </row>
    <row r="106" spans="1:6" x14ac:dyDescent="0.25">
      <c r="A106" t="s">
        <v>220</v>
      </c>
      <c r="B106" t="s">
        <v>221</v>
      </c>
      <c r="C106">
        <v>2067</v>
      </c>
      <c r="D106" s="18" t="s">
        <v>115</v>
      </c>
      <c r="E106">
        <v>15.2130865989357</v>
      </c>
      <c r="F106">
        <v>31445.45</v>
      </c>
    </row>
    <row r="107" spans="1:6" x14ac:dyDescent="0.25">
      <c r="A107" t="s">
        <v>222</v>
      </c>
      <c r="B107" t="s">
        <v>223</v>
      </c>
      <c r="C107">
        <v>20187</v>
      </c>
      <c r="D107" s="18" t="s">
        <v>115</v>
      </c>
      <c r="E107">
        <v>11.1781924010502</v>
      </c>
      <c r="F107">
        <v>225654.17</v>
      </c>
    </row>
    <row r="108" spans="1:6" x14ac:dyDescent="0.25">
      <c r="A108" t="s">
        <v>224</v>
      </c>
      <c r="B108" t="s">
        <v>225</v>
      </c>
      <c r="C108">
        <v>788</v>
      </c>
      <c r="D108" s="18" t="s">
        <v>115</v>
      </c>
      <c r="E108">
        <v>46.101522842639604</v>
      </c>
      <c r="F108">
        <v>36328</v>
      </c>
    </row>
    <row r="109" spans="1:6" x14ac:dyDescent="0.25">
      <c r="A109" t="s">
        <v>4141</v>
      </c>
      <c r="B109" t="s">
        <v>4142</v>
      </c>
      <c r="C109">
        <v>84</v>
      </c>
      <c r="D109" s="18" t="s">
        <v>30</v>
      </c>
      <c r="E109">
        <v>108.9</v>
      </c>
      <c r="F109">
        <v>9147.6</v>
      </c>
    </row>
    <row r="110" spans="1:6" x14ac:dyDescent="0.25">
      <c r="A110" t="s">
        <v>226</v>
      </c>
      <c r="B110" t="s">
        <v>227</v>
      </c>
      <c r="C110">
        <v>286</v>
      </c>
      <c r="D110" s="18" t="s">
        <v>115</v>
      </c>
      <c r="E110">
        <v>49.8951048951049</v>
      </c>
      <c r="F110">
        <v>14270</v>
      </c>
    </row>
    <row r="111" spans="1:6" x14ac:dyDescent="0.25">
      <c r="A111" t="s">
        <v>228</v>
      </c>
      <c r="B111" t="s">
        <v>229</v>
      </c>
      <c r="C111">
        <v>21</v>
      </c>
      <c r="D111" s="18" t="s">
        <v>30</v>
      </c>
      <c r="E111">
        <v>55.46</v>
      </c>
      <c r="F111">
        <v>1164.6600000000001</v>
      </c>
    </row>
    <row r="112" spans="1:6" x14ac:dyDescent="0.25">
      <c r="A112" t="s">
        <v>230</v>
      </c>
      <c r="B112" t="s">
        <v>231</v>
      </c>
      <c r="C112">
        <v>6</v>
      </c>
      <c r="D112" s="18" t="s">
        <v>30</v>
      </c>
      <c r="E112">
        <v>39.99</v>
      </c>
      <c r="F112">
        <v>239.94</v>
      </c>
    </row>
    <row r="113" spans="1:6" x14ac:dyDescent="0.25">
      <c r="A113" t="s">
        <v>232</v>
      </c>
      <c r="B113" t="s">
        <v>233</v>
      </c>
      <c r="C113">
        <v>1089</v>
      </c>
      <c r="D113" s="18" t="s">
        <v>115</v>
      </c>
      <c r="E113">
        <v>55.605509641873297</v>
      </c>
      <c r="F113">
        <v>60554.400000000001</v>
      </c>
    </row>
    <row r="114" spans="1:6" x14ac:dyDescent="0.25">
      <c r="A114" t="s">
        <v>234</v>
      </c>
      <c r="B114" t="s">
        <v>235</v>
      </c>
      <c r="C114">
        <v>3840</v>
      </c>
      <c r="D114" s="18" t="s">
        <v>30</v>
      </c>
      <c r="E114">
        <v>56.415786458333301</v>
      </c>
      <c r="F114">
        <v>216636.62</v>
      </c>
    </row>
    <row r="115" spans="1:6" x14ac:dyDescent="0.25">
      <c r="A115" t="s">
        <v>236</v>
      </c>
      <c r="B115" t="s">
        <v>237</v>
      </c>
      <c r="C115">
        <v>1116</v>
      </c>
      <c r="D115" s="18" t="s">
        <v>30</v>
      </c>
      <c r="E115">
        <v>17.062159498207901</v>
      </c>
      <c r="F115">
        <v>19041.37</v>
      </c>
    </row>
    <row r="116" spans="1:6" x14ac:dyDescent="0.25">
      <c r="A116" t="s">
        <v>4368</v>
      </c>
      <c r="B116" t="s">
        <v>4369</v>
      </c>
      <c r="C116">
        <v>44</v>
      </c>
      <c r="D116" s="18" t="s">
        <v>30</v>
      </c>
      <c r="E116">
        <v>149.5</v>
      </c>
      <c r="F116">
        <v>6578</v>
      </c>
    </row>
    <row r="117" spans="1:6" x14ac:dyDescent="0.25">
      <c r="A117" t="s">
        <v>238</v>
      </c>
      <c r="B117" t="s">
        <v>239</v>
      </c>
      <c r="C117">
        <v>180</v>
      </c>
      <c r="D117" s="18" t="s">
        <v>30</v>
      </c>
      <c r="E117">
        <v>506.22</v>
      </c>
      <c r="F117">
        <v>91119.6</v>
      </c>
    </row>
    <row r="118" spans="1:6" x14ac:dyDescent="0.25">
      <c r="A118" t="s">
        <v>240</v>
      </c>
      <c r="B118" t="s">
        <v>241</v>
      </c>
      <c r="C118">
        <v>1081</v>
      </c>
      <c r="D118" s="18" t="s">
        <v>242</v>
      </c>
      <c r="E118">
        <v>169.145235892692</v>
      </c>
      <c r="F118">
        <v>182846</v>
      </c>
    </row>
    <row r="119" spans="1:6" x14ac:dyDescent="0.25">
      <c r="A119" t="s">
        <v>243</v>
      </c>
      <c r="B119" t="s">
        <v>244</v>
      </c>
      <c r="C119">
        <v>1867.8</v>
      </c>
      <c r="D119" s="18" t="s">
        <v>115</v>
      </c>
      <c r="E119">
        <v>107.421087910911</v>
      </c>
      <c r="F119">
        <v>200641.10800000001</v>
      </c>
    </row>
    <row r="120" spans="1:6" x14ac:dyDescent="0.25">
      <c r="A120" t="s">
        <v>245</v>
      </c>
      <c r="B120" t="s">
        <v>246</v>
      </c>
      <c r="C120">
        <v>93</v>
      </c>
      <c r="D120" s="18" t="s">
        <v>115</v>
      </c>
      <c r="E120">
        <v>135.47311827957</v>
      </c>
      <c r="F120">
        <v>12599</v>
      </c>
    </row>
    <row r="121" spans="1:6" x14ac:dyDescent="0.25">
      <c r="A121" t="s">
        <v>247</v>
      </c>
      <c r="B121" t="s">
        <v>248</v>
      </c>
      <c r="C121">
        <v>21</v>
      </c>
      <c r="D121" s="18" t="s">
        <v>30</v>
      </c>
      <c r="E121">
        <v>170.98</v>
      </c>
      <c r="F121">
        <v>3590.58</v>
      </c>
    </row>
    <row r="122" spans="1:6" x14ac:dyDescent="0.25">
      <c r="A122" t="s">
        <v>249</v>
      </c>
      <c r="B122" t="s">
        <v>250</v>
      </c>
      <c r="C122">
        <v>12362</v>
      </c>
      <c r="D122" s="18" t="s">
        <v>30</v>
      </c>
      <c r="E122">
        <v>21.718118427438899</v>
      </c>
      <c r="F122">
        <v>268479.38</v>
      </c>
    </row>
    <row r="123" spans="1:6" x14ac:dyDescent="0.25">
      <c r="A123" t="s">
        <v>251</v>
      </c>
      <c r="B123" t="s">
        <v>252</v>
      </c>
      <c r="C123">
        <v>75</v>
      </c>
      <c r="D123" s="18" t="s">
        <v>30</v>
      </c>
      <c r="E123">
        <v>416.37</v>
      </c>
      <c r="F123">
        <v>31227.75</v>
      </c>
    </row>
    <row r="124" spans="1:6" x14ac:dyDescent="0.25">
      <c r="A124" t="s">
        <v>257</v>
      </c>
      <c r="B124" t="s">
        <v>258</v>
      </c>
      <c r="C124">
        <v>102</v>
      </c>
      <c r="D124" s="18" t="s">
        <v>30</v>
      </c>
      <c r="E124">
        <v>6.8625490196078403</v>
      </c>
      <c r="F124">
        <v>699.98</v>
      </c>
    </row>
    <row r="125" spans="1:6" x14ac:dyDescent="0.25">
      <c r="A125" t="s">
        <v>259</v>
      </c>
      <c r="B125" t="s">
        <v>260</v>
      </c>
      <c r="C125">
        <v>765</v>
      </c>
      <c r="D125" s="18" t="s">
        <v>30</v>
      </c>
      <c r="E125">
        <v>397.41141176470597</v>
      </c>
      <c r="F125">
        <v>304019.73</v>
      </c>
    </row>
    <row r="126" spans="1:6" x14ac:dyDescent="0.25">
      <c r="A126" t="s">
        <v>261</v>
      </c>
      <c r="B126" t="s">
        <v>262</v>
      </c>
      <c r="C126">
        <v>154</v>
      </c>
      <c r="D126" s="18" t="s">
        <v>30</v>
      </c>
      <c r="E126">
        <v>67.521558441558398</v>
      </c>
      <c r="F126">
        <v>10398.32</v>
      </c>
    </row>
    <row r="127" spans="1:6" x14ac:dyDescent="0.25">
      <c r="A127" t="s">
        <v>263</v>
      </c>
      <c r="B127" t="s">
        <v>264</v>
      </c>
      <c r="C127">
        <v>155</v>
      </c>
      <c r="D127" s="18" t="s">
        <v>30</v>
      </c>
      <c r="E127">
        <v>968.09677419354796</v>
      </c>
      <c r="F127">
        <v>150055</v>
      </c>
    </row>
    <row r="128" spans="1:6" x14ac:dyDescent="0.25">
      <c r="A128" t="s">
        <v>265</v>
      </c>
      <c r="B128" t="s">
        <v>266</v>
      </c>
      <c r="C128">
        <v>40</v>
      </c>
      <c r="D128" s="18" t="s">
        <v>115</v>
      </c>
      <c r="E128">
        <v>97.5</v>
      </c>
      <c r="F128">
        <v>3900</v>
      </c>
    </row>
    <row r="129" spans="1:6" x14ac:dyDescent="0.25">
      <c r="A129" t="s">
        <v>267</v>
      </c>
      <c r="B129" t="s">
        <v>268</v>
      </c>
      <c r="C129">
        <v>252</v>
      </c>
      <c r="D129" s="18" t="s">
        <v>30</v>
      </c>
      <c r="E129">
        <v>38.761904761904802</v>
      </c>
      <c r="F129">
        <v>9768</v>
      </c>
    </row>
    <row r="130" spans="1:6" x14ac:dyDescent="0.25">
      <c r="A130" t="s">
        <v>269</v>
      </c>
      <c r="B130" t="s">
        <v>270</v>
      </c>
      <c r="C130">
        <v>64</v>
      </c>
      <c r="D130" s="18" t="s">
        <v>30</v>
      </c>
      <c r="E130">
        <v>98.95</v>
      </c>
      <c r="F130">
        <v>6332.8</v>
      </c>
    </row>
    <row r="131" spans="1:6" x14ac:dyDescent="0.25">
      <c r="A131" t="s">
        <v>271</v>
      </c>
      <c r="B131" t="s">
        <v>272</v>
      </c>
      <c r="C131">
        <v>1928</v>
      </c>
      <c r="D131" s="18" t="s">
        <v>115</v>
      </c>
      <c r="E131">
        <v>17.435549792531098</v>
      </c>
      <c r="F131">
        <v>33615.74</v>
      </c>
    </row>
    <row r="132" spans="1:6" x14ac:dyDescent="0.25">
      <c r="A132" t="s">
        <v>273</v>
      </c>
      <c r="B132" t="s">
        <v>274</v>
      </c>
      <c r="C132">
        <v>906</v>
      </c>
      <c r="D132" s="18" t="s">
        <v>115</v>
      </c>
      <c r="E132">
        <v>35.753311258278103</v>
      </c>
      <c r="F132">
        <v>32392.5</v>
      </c>
    </row>
    <row r="133" spans="1:6" x14ac:dyDescent="0.25">
      <c r="A133" t="s">
        <v>275</v>
      </c>
      <c r="B133" t="s">
        <v>276</v>
      </c>
      <c r="C133">
        <v>300</v>
      </c>
      <c r="D133" s="18" t="s">
        <v>115</v>
      </c>
      <c r="E133">
        <v>40.950000000000003</v>
      </c>
      <c r="F133">
        <v>12285</v>
      </c>
    </row>
    <row r="134" spans="1:6" x14ac:dyDescent="0.25">
      <c r="A134" t="s">
        <v>277</v>
      </c>
      <c r="B134" t="s">
        <v>278</v>
      </c>
      <c r="C134">
        <v>373</v>
      </c>
      <c r="D134" s="18" t="s">
        <v>115</v>
      </c>
      <c r="E134">
        <v>37.5</v>
      </c>
      <c r="F134">
        <v>13987.5</v>
      </c>
    </row>
    <row r="135" spans="1:6" x14ac:dyDescent="0.25">
      <c r="A135" t="s">
        <v>279</v>
      </c>
      <c r="B135" t="s">
        <v>280</v>
      </c>
      <c r="C135">
        <v>386</v>
      </c>
      <c r="D135" s="18" t="s">
        <v>115</v>
      </c>
      <c r="E135">
        <v>36</v>
      </c>
      <c r="F135">
        <v>13896</v>
      </c>
    </row>
    <row r="136" spans="1:6" x14ac:dyDescent="0.25">
      <c r="A136" t="s">
        <v>281</v>
      </c>
      <c r="B136" t="s">
        <v>282</v>
      </c>
      <c r="C136">
        <v>1181</v>
      </c>
      <c r="D136" s="18" t="s">
        <v>115</v>
      </c>
      <c r="E136">
        <v>34.773243014394602</v>
      </c>
      <c r="F136">
        <v>41067.199999999997</v>
      </c>
    </row>
    <row r="137" spans="1:6" x14ac:dyDescent="0.25">
      <c r="A137" t="s">
        <v>283</v>
      </c>
      <c r="B137" t="s">
        <v>284</v>
      </c>
      <c r="C137">
        <v>173</v>
      </c>
      <c r="D137" s="18" t="s">
        <v>115</v>
      </c>
      <c r="E137">
        <v>83.410404624277504</v>
      </c>
      <c r="F137">
        <v>14430</v>
      </c>
    </row>
    <row r="138" spans="1:6" x14ac:dyDescent="0.25">
      <c r="A138" t="s">
        <v>285</v>
      </c>
      <c r="B138" t="s">
        <v>286</v>
      </c>
      <c r="C138">
        <v>177</v>
      </c>
      <c r="D138" s="18" t="s">
        <v>115</v>
      </c>
      <c r="E138">
        <v>284.84745762711901</v>
      </c>
      <c r="F138">
        <v>50418</v>
      </c>
    </row>
    <row r="139" spans="1:6" x14ac:dyDescent="0.25">
      <c r="A139" t="s">
        <v>287</v>
      </c>
      <c r="B139" t="s">
        <v>288</v>
      </c>
      <c r="C139">
        <v>160</v>
      </c>
      <c r="D139" s="18" t="s">
        <v>200</v>
      </c>
      <c r="E139">
        <v>109.2675</v>
      </c>
      <c r="F139">
        <v>17482.8</v>
      </c>
    </row>
    <row r="140" spans="1:6" x14ac:dyDescent="0.25">
      <c r="A140" t="s">
        <v>289</v>
      </c>
      <c r="B140" t="s">
        <v>290</v>
      </c>
      <c r="C140">
        <v>17</v>
      </c>
      <c r="D140" s="18" t="s">
        <v>30</v>
      </c>
      <c r="E140">
        <v>40.631176470588201</v>
      </c>
      <c r="F140">
        <v>690.73</v>
      </c>
    </row>
    <row r="141" spans="1:6" x14ac:dyDescent="0.25">
      <c r="A141" t="s">
        <v>291</v>
      </c>
      <c r="B141" t="s">
        <v>292</v>
      </c>
      <c r="C141">
        <v>519</v>
      </c>
      <c r="D141" s="18" t="s">
        <v>30</v>
      </c>
      <c r="E141">
        <v>289.55707129094401</v>
      </c>
      <c r="F141">
        <v>150280.12</v>
      </c>
    </row>
    <row r="142" spans="1:6" x14ac:dyDescent="0.25">
      <c r="A142" t="s">
        <v>293</v>
      </c>
      <c r="B142" t="s">
        <v>294</v>
      </c>
      <c r="C142">
        <v>554</v>
      </c>
      <c r="D142" s="18" t="s">
        <v>30</v>
      </c>
      <c r="E142">
        <v>216.87628158844799</v>
      </c>
      <c r="F142">
        <v>120149.46</v>
      </c>
    </row>
    <row r="143" spans="1:6" x14ac:dyDescent="0.25">
      <c r="A143" t="s">
        <v>295</v>
      </c>
      <c r="B143" t="s">
        <v>296</v>
      </c>
      <c r="C143">
        <v>1464</v>
      </c>
      <c r="D143" s="18" t="s">
        <v>115</v>
      </c>
      <c r="E143">
        <v>64.825136612021893</v>
      </c>
      <c r="F143">
        <v>94904</v>
      </c>
    </row>
    <row r="144" spans="1:6" x14ac:dyDescent="0.25">
      <c r="A144" t="s">
        <v>297</v>
      </c>
      <c r="B144" t="s">
        <v>298</v>
      </c>
      <c r="C144">
        <v>1441</v>
      </c>
      <c r="D144" s="18" t="s">
        <v>115</v>
      </c>
      <c r="E144">
        <v>65.2321721027065</v>
      </c>
      <c r="F144">
        <v>93999.56</v>
      </c>
    </row>
    <row r="145" spans="1:6" x14ac:dyDescent="0.25">
      <c r="A145" t="s">
        <v>299</v>
      </c>
      <c r="B145" t="s">
        <v>300</v>
      </c>
      <c r="C145">
        <v>8</v>
      </c>
      <c r="D145" s="18" t="s">
        <v>30</v>
      </c>
      <c r="E145">
        <v>1033.8499999999999</v>
      </c>
      <c r="F145">
        <v>8270.7999999999993</v>
      </c>
    </row>
    <row r="146" spans="1:6" x14ac:dyDescent="0.25">
      <c r="A146" t="s">
        <v>301</v>
      </c>
      <c r="B146" t="s">
        <v>302</v>
      </c>
      <c r="C146">
        <v>3</v>
      </c>
      <c r="D146" s="18" t="s">
        <v>30</v>
      </c>
      <c r="E146">
        <v>791.78</v>
      </c>
      <c r="F146">
        <v>2375.34</v>
      </c>
    </row>
    <row r="147" spans="1:6" x14ac:dyDescent="0.25">
      <c r="A147" t="s">
        <v>303</v>
      </c>
      <c r="B147" t="s">
        <v>304</v>
      </c>
      <c r="C147">
        <v>4547</v>
      </c>
      <c r="D147" s="18" t="s">
        <v>30</v>
      </c>
      <c r="E147">
        <v>65.406848471519694</v>
      </c>
      <c r="F147">
        <v>297404.94</v>
      </c>
    </row>
    <row r="148" spans="1:6" x14ac:dyDescent="0.25">
      <c r="A148" t="s">
        <v>305</v>
      </c>
      <c r="B148" t="s">
        <v>306</v>
      </c>
      <c r="C148">
        <v>1774</v>
      </c>
      <c r="D148" s="18" t="s">
        <v>115</v>
      </c>
      <c r="E148">
        <v>17.8504735062007</v>
      </c>
      <c r="F148">
        <v>31666.74</v>
      </c>
    </row>
    <row r="149" spans="1:6" x14ac:dyDescent="0.25">
      <c r="A149" t="s">
        <v>307</v>
      </c>
      <c r="B149" t="s">
        <v>308</v>
      </c>
      <c r="C149">
        <v>221</v>
      </c>
      <c r="D149" s="18" t="s">
        <v>30</v>
      </c>
      <c r="E149">
        <v>147.946153846154</v>
      </c>
      <c r="F149">
        <v>32696.1</v>
      </c>
    </row>
    <row r="150" spans="1:6" x14ac:dyDescent="0.25">
      <c r="A150" t="s">
        <v>309</v>
      </c>
      <c r="B150" t="s">
        <v>310</v>
      </c>
      <c r="C150">
        <v>120</v>
      </c>
      <c r="D150" s="18" t="s">
        <v>30</v>
      </c>
      <c r="E150">
        <v>237.28333333333299</v>
      </c>
      <c r="F150">
        <v>28474</v>
      </c>
    </row>
    <row r="151" spans="1:6" x14ac:dyDescent="0.25">
      <c r="A151" t="s">
        <v>311</v>
      </c>
      <c r="B151" t="s">
        <v>312</v>
      </c>
      <c r="C151">
        <v>18</v>
      </c>
      <c r="D151" s="18" t="s">
        <v>115</v>
      </c>
      <c r="E151">
        <v>40.950000000000003</v>
      </c>
      <c r="F151">
        <v>737.1</v>
      </c>
    </row>
    <row r="152" spans="1:6" x14ac:dyDescent="0.25">
      <c r="A152" t="s">
        <v>313</v>
      </c>
      <c r="B152" t="s">
        <v>314</v>
      </c>
      <c r="C152">
        <v>1</v>
      </c>
      <c r="D152" s="18" t="s">
        <v>30</v>
      </c>
      <c r="E152">
        <v>516.25</v>
      </c>
      <c r="F152">
        <v>516.25</v>
      </c>
    </row>
    <row r="153" spans="1:6" x14ac:dyDescent="0.25">
      <c r="A153" t="s">
        <v>315</v>
      </c>
      <c r="B153" t="s">
        <v>316</v>
      </c>
      <c r="C153">
        <v>140</v>
      </c>
      <c r="D153" s="18" t="s">
        <v>30</v>
      </c>
      <c r="E153">
        <v>109.74</v>
      </c>
      <c r="F153">
        <v>15363.6</v>
      </c>
    </row>
    <row r="154" spans="1:6" x14ac:dyDescent="0.25">
      <c r="A154" t="s">
        <v>317</v>
      </c>
      <c r="B154" t="s">
        <v>318</v>
      </c>
      <c r="C154">
        <v>21</v>
      </c>
      <c r="D154" s="18" t="s">
        <v>115</v>
      </c>
      <c r="E154">
        <v>65.5</v>
      </c>
      <c r="F154">
        <v>1375.5</v>
      </c>
    </row>
    <row r="155" spans="1:6" x14ac:dyDescent="0.25">
      <c r="A155" t="s">
        <v>319</v>
      </c>
      <c r="B155" t="s">
        <v>320</v>
      </c>
      <c r="C155">
        <v>1211</v>
      </c>
      <c r="D155" s="18" t="s">
        <v>115</v>
      </c>
      <c r="E155">
        <v>32.925392237819999</v>
      </c>
      <c r="F155">
        <v>39872.65</v>
      </c>
    </row>
    <row r="156" spans="1:6" x14ac:dyDescent="0.25">
      <c r="A156" t="s">
        <v>321</v>
      </c>
      <c r="B156" t="s">
        <v>322</v>
      </c>
      <c r="C156">
        <v>1198</v>
      </c>
      <c r="D156" s="18" t="s">
        <v>115</v>
      </c>
      <c r="E156">
        <v>38.2712020033389</v>
      </c>
      <c r="F156">
        <v>45848.9</v>
      </c>
    </row>
    <row r="157" spans="1:6" x14ac:dyDescent="0.25">
      <c r="A157" t="s">
        <v>323</v>
      </c>
      <c r="B157" t="s">
        <v>324</v>
      </c>
      <c r="C157">
        <v>4</v>
      </c>
      <c r="D157" s="18" t="s">
        <v>115</v>
      </c>
      <c r="E157">
        <v>60</v>
      </c>
      <c r="F157">
        <v>240</v>
      </c>
    </row>
    <row r="158" spans="1:6" x14ac:dyDescent="0.25">
      <c r="A158" t="s">
        <v>4143</v>
      </c>
      <c r="B158" t="s">
        <v>324</v>
      </c>
      <c r="C158">
        <v>164</v>
      </c>
      <c r="D158" s="18" t="s">
        <v>115</v>
      </c>
      <c r="E158">
        <v>240</v>
      </c>
      <c r="F158">
        <v>39360</v>
      </c>
    </row>
    <row r="159" spans="1:6" x14ac:dyDescent="0.25">
      <c r="A159" t="s">
        <v>325</v>
      </c>
      <c r="B159" t="s">
        <v>326</v>
      </c>
      <c r="C159">
        <v>4380</v>
      </c>
      <c r="D159" s="18" t="s">
        <v>200</v>
      </c>
      <c r="E159">
        <v>47.9995410958904</v>
      </c>
      <c r="F159">
        <v>210237.99</v>
      </c>
    </row>
    <row r="160" spans="1:6" x14ac:dyDescent="0.25">
      <c r="A160" t="s">
        <v>327</v>
      </c>
      <c r="B160" t="s">
        <v>328</v>
      </c>
      <c r="C160">
        <v>229</v>
      </c>
      <c r="D160" s="18" t="s">
        <v>200</v>
      </c>
      <c r="E160">
        <v>93.275109170305697</v>
      </c>
      <c r="F160">
        <v>21360</v>
      </c>
    </row>
    <row r="161" spans="1:6" x14ac:dyDescent="0.25">
      <c r="A161" t="s">
        <v>329</v>
      </c>
      <c r="B161" t="s">
        <v>330</v>
      </c>
      <c r="C161">
        <v>222</v>
      </c>
      <c r="D161" s="18" t="s">
        <v>200</v>
      </c>
      <c r="E161">
        <v>68.400000000000006</v>
      </c>
      <c r="F161">
        <v>15184.8</v>
      </c>
    </row>
    <row r="162" spans="1:6" x14ac:dyDescent="0.25">
      <c r="A162" t="s">
        <v>331</v>
      </c>
      <c r="B162" t="s">
        <v>332</v>
      </c>
      <c r="C162">
        <v>119</v>
      </c>
      <c r="D162" s="18" t="s">
        <v>200</v>
      </c>
      <c r="E162">
        <v>572.07378151260502</v>
      </c>
      <c r="F162">
        <v>68076.78</v>
      </c>
    </row>
    <row r="163" spans="1:6" x14ac:dyDescent="0.25">
      <c r="A163" t="s">
        <v>333</v>
      </c>
      <c r="B163" t="s">
        <v>334</v>
      </c>
      <c r="C163">
        <v>5066</v>
      </c>
      <c r="D163" s="18" t="s">
        <v>115</v>
      </c>
      <c r="E163">
        <v>24.1539676273194</v>
      </c>
      <c r="F163">
        <v>122364</v>
      </c>
    </row>
    <row r="164" spans="1:6" x14ac:dyDescent="0.25">
      <c r="A164" t="s">
        <v>335</v>
      </c>
      <c r="B164" t="s">
        <v>336</v>
      </c>
      <c r="C164">
        <v>27</v>
      </c>
      <c r="D164" s="18" t="s">
        <v>30</v>
      </c>
      <c r="E164">
        <v>121.040740740741</v>
      </c>
      <c r="F164">
        <v>3268.1</v>
      </c>
    </row>
    <row r="165" spans="1:6" x14ac:dyDescent="0.25">
      <c r="A165" t="s">
        <v>337</v>
      </c>
      <c r="B165" t="s">
        <v>338</v>
      </c>
      <c r="C165">
        <v>235</v>
      </c>
      <c r="D165" s="18" t="s">
        <v>30</v>
      </c>
      <c r="E165">
        <v>131.35059574468099</v>
      </c>
      <c r="F165">
        <v>30867.39</v>
      </c>
    </row>
    <row r="166" spans="1:6" x14ac:dyDescent="0.25">
      <c r="A166" t="s">
        <v>4144</v>
      </c>
      <c r="B166" t="s">
        <v>4145</v>
      </c>
      <c r="C166">
        <v>912</v>
      </c>
      <c r="D166" s="18" t="s">
        <v>30</v>
      </c>
      <c r="E166">
        <v>64.69</v>
      </c>
      <c r="F166">
        <v>58997.279999999999</v>
      </c>
    </row>
    <row r="167" spans="1:6" x14ac:dyDescent="0.25">
      <c r="A167" t="s">
        <v>339</v>
      </c>
      <c r="B167" t="s">
        <v>340</v>
      </c>
      <c r="C167">
        <v>53.87</v>
      </c>
      <c r="D167" s="18" t="s">
        <v>30</v>
      </c>
      <c r="E167">
        <v>819.65</v>
      </c>
      <c r="F167">
        <v>44154.5455</v>
      </c>
    </row>
    <row r="168" spans="1:6" x14ac:dyDescent="0.25">
      <c r="A168" t="s">
        <v>341</v>
      </c>
      <c r="B168" t="s">
        <v>342</v>
      </c>
      <c r="C168">
        <v>449</v>
      </c>
      <c r="D168" s="18" t="s">
        <v>30</v>
      </c>
      <c r="E168">
        <v>32.639309576837398</v>
      </c>
      <c r="F168">
        <v>14655.05</v>
      </c>
    </row>
    <row r="169" spans="1:6" x14ac:dyDescent="0.25">
      <c r="A169" t="s">
        <v>343</v>
      </c>
      <c r="B169" t="s">
        <v>344</v>
      </c>
      <c r="C169">
        <v>540</v>
      </c>
      <c r="D169" s="18" t="s">
        <v>30</v>
      </c>
      <c r="E169">
        <v>32.72</v>
      </c>
      <c r="F169">
        <v>17668.8</v>
      </c>
    </row>
    <row r="170" spans="1:6" x14ac:dyDescent="0.25">
      <c r="A170" t="s">
        <v>345</v>
      </c>
      <c r="B170" t="s">
        <v>346</v>
      </c>
      <c r="C170">
        <v>1199</v>
      </c>
      <c r="D170" s="18" t="s">
        <v>30</v>
      </c>
      <c r="E170">
        <v>28.407422852377</v>
      </c>
      <c r="F170">
        <v>34060.5</v>
      </c>
    </row>
    <row r="171" spans="1:6" x14ac:dyDescent="0.25">
      <c r="A171" t="s">
        <v>347</v>
      </c>
      <c r="B171" t="s">
        <v>348</v>
      </c>
      <c r="C171">
        <v>287</v>
      </c>
      <c r="D171" s="18" t="s">
        <v>30</v>
      </c>
      <c r="E171">
        <v>29.5012543554007</v>
      </c>
      <c r="F171">
        <v>8466.86</v>
      </c>
    </row>
    <row r="172" spans="1:6" x14ac:dyDescent="0.25">
      <c r="A172" t="s">
        <v>349</v>
      </c>
      <c r="B172" t="s">
        <v>350</v>
      </c>
      <c r="C172">
        <v>597</v>
      </c>
      <c r="D172" s="18" t="s">
        <v>30</v>
      </c>
      <c r="E172">
        <v>30.786298157453899</v>
      </c>
      <c r="F172">
        <v>18379.419999999998</v>
      </c>
    </row>
    <row r="173" spans="1:6" x14ac:dyDescent="0.25">
      <c r="A173" t="s">
        <v>351</v>
      </c>
      <c r="B173" t="s">
        <v>352</v>
      </c>
      <c r="C173">
        <v>98</v>
      </c>
      <c r="D173" s="18" t="s">
        <v>30</v>
      </c>
      <c r="E173">
        <v>78.768571428571406</v>
      </c>
      <c r="F173">
        <v>7719.32</v>
      </c>
    </row>
    <row r="174" spans="1:6" x14ac:dyDescent="0.25">
      <c r="A174" t="s">
        <v>353</v>
      </c>
      <c r="B174" t="s">
        <v>354</v>
      </c>
      <c r="C174">
        <v>220</v>
      </c>
      <c r="D174" s="18" t="s">
        <v>30</v>
      </c>
      <c r="E174">
        <v>31.107272727272701</v>
      </c>
      <c r="F174">
        <v>6843.6</v>
      </c>
    </row>
    <row r="175" spans="1:6" x14ac:dyDescent="0.25">
      <c r="A175" t="s">
        <v>355</v>
      </c>
      <c r="B175" t="s">
        <v>356</v>
      </c>
      <c r="C175">
        <v>1342</v>
      </c>
      <c r="D175" s="18" t="s">
        <v>115</v>
      </c>
      <c r="E175">
        <v>121.678807749627</v>
      </c>
      <c r="F175">
        <v>163292.96</v>
      </c>
    </row>
    <row r="176" spans="1:6" x14ac:dyDescent="0.25">
      <c r="A176" t="s">
        <v>357</v>
      </c>
      <c r="B176" t="s">
        <v>358</v>
      </c>
      <c r="C176">
        <v>794</v>
      </c>
      <c r="D176" s="18" t="s">
        <v>115</v>
      </c>
      <c r="E176">
        <v>14.850717884131001</v>
      </c>
      <c r="F176">
        <v>11791.47</v>
      </c>
    </row>
    <row r="177" spans="1:6" x14ac:dyDescent="0.25">
      <c r="A177" t="s">
        <v>359</v>
      </c>
      <c r="B177" t="s">
        <v>360</v>
      </c>
      <c r="C177">
        <v>0.219999999999999</v>
      </c>
      <c r="D177" s="18" t="s">
        <v>115</v>
      </c>
      <c r="E177">
        <v>68.75</v>
      </c>
      <c r="F177">
        <v>15.124999999999901</v>
      </c>
    </row>
    <row r="178" spans="1:6" x14ac:dyDescent="0.25">
      <c r="A178" t="s">
        <v>361</v>
      </c>
      <c r="B178" t="s">
        <v>362</v>
      </c>
      <c r="C178">
        <v>1207</v>
      </c>
      <c r="D178" s="18" t="s">
        <v>115</v>
      </c>
      <c r="E178">
        <v>265.555343827672</v>
      </c>
      <c r="F178">
        <v>320525.3</v>
      </c>
    </row>
    <row r="179" spans="1:6" x14ac:dyDescent="0.25">
      <c r="A179" t="s">
        <v>363</v>
      </c>
      <c r="B179" t="s">
        <v>364</v>
      </c>
      <c r="C179">
        <v>471</v>
      </c>
      <c r="D179" s="18" t="s">
        <v>30</v>
      </c>
      <c r="E179">
        <v>65.424713375796202</v>
      </c>
      <c r="F179">
        <v>30815.040000000001</v>
      </c>
    </row>
    <row r="180" spans="1:6" x14ac:dyDescent="0.25">
      <c r="A180" t="s">
        <v>365</v>
      </c>
      <c r="B180" t="s">
        <v>366</v>
      </c>
      <c r="C180">
        <v>48</v>
      </c>
      <c r="D180" s="18" t="s">
        <v>115</v>
      </c>
      <c r="E180">
        <v>114.68</v>
      </c>
      <c r="F180">
        <v>5504.64</v>
      </c>
    </row>
    <row r="181" spans="1:6" x14ac:dyDescent="0.25">
      <c r="A181" t="s">
        <v>367</v>
      </c>
      <c r="B181" t="s">
        <v>368</v>
      </c>
      <c r="C181">
        <v>6</v>
      </c>
      <c r="D181" s="18" t="s">
        <v>115</v>
      </c>
      <c r="E181">
        <v>1</v>
      </c>
      <c r="F181">
        <v>6</v>
      </c>
    </row>
    <row r="182" spans="1:6" x14ac:dyDescent="0.25">
      <c r="A182" t="s">
        <v>369</v>
      </c>
      <c r="B182" t="s">
        <v>370</v>
      </c>
      <c r="C182">
        <v>684</v>
      </c>
      <c r="D182" s="18" t="s">
        <v>115</v>
      </c>
      <c r="E182">
        <v>26.626315789473701</v>
      </c>
      <c r="F182">
        <v>18212.400000000001</v>
      </c>
    </row>
    <row r="183" spans="1:6" x14ac:dyDescent="0.25">
      <c r="A183" t="s">
        <v>371</v>
      </c>
      <c r="B183" t="s">
        <v>372</v>
      </c>
      <c r="C183">
        <v>6223</v>
      </c>
      <c r="D183" s="18" t="s">
        <v>115</v>
      </c>
      <c r="E183">
        <v>19.763985216133701</v>
      </c>
      <c r="F183">
        <v>122991.28</v>
      </c>
    </row>
    <row r="184" spans="1:6" x14ac:dyDescent="0.25">
      <c r="A184" t="s">
        <v>373</v>
      </c>
      <c r="B184" t="s">
        <v>374</v>
      </c>
      <c r="C184">
        <v>24998</v>
      </c>
      <c r="D184" s="18" t="s">
        <v>115</v>
      </c>
      <c r="E184">
        <v>17.926726138090999</v>
      </c>
      <c r="F184">
        <v>448132.3</v>
      </c>
    </row>
    <row r="185" spans="1:6" x14ac:dyDescent="0.25">
      <c r="A185" t="s">
        <v>375</v>
      </c>
      <c r="B185" t="s">
        <v>376</v>
      </c>
      <c r="C185">
        <v>10843.8</v>
      </c>
      <c r="D185" s="18" t="s">
        <v>115</v>
      </c>
      <c r="E185">
        <v>68.312491930872994</v>
      </c>
      <c r="F185">
        <v>740767</v>
      </c>
    </row>
    <row r="186" spans="1:6" x14ac:dyDescent="0.25">
      <c r="A186" t="s">
        <v>377</v>
      </c>
      <c r="B186" t="s">
        <v>378</v>
      </c>
      <c r="C186">
        <v>1</v>
      </c>
      <c r="D186" s="18" t="s">
        <v>200</v>
      </c>
      <c r="E186">
        <v>152.1</v>
      </c>
      <c r="F186">
        <v>152.1</v>
      </c>
    </row>
    <row r="187" spans="1:6" x14ac:dyDescent="0.25">
      <c r="A187" t="s">
        <v>379</v>
      </c>
      <c r="B187" t="s">
        <v>380</v>
      </c>
      <c r="C187">
        <v>211</v>
      </c>
      <c r="D187" s="18" t="s">
        <v>115</v>
      </c>
      <c r="E187">
        <v>93.957345971563996</v>
      </c>
      <c r="F187">
        <v>19825</v>
      </c>
    </row>
    <row r="188" spans="1:6" x14ac:dyDescent="0.25">
      <c r="A188" t="s">
        <v>381</v>
      </c>
      <c r="B188" t="s">
        <v>382</v>
      </c>
      <c r="C188">
        <v>270</v>
      </c>
      <c r="D188" s="18" t="s">
        <v>115</v>
      </c>
      <c r="E188">
        <v>168.04533333333299</v>
      </c>
      <c r="F188">
        <v>45372.24</v>
      </c>
    </row>
    <row r="189" spans="1:6" x14ac:dyDescent="0.25">
      <c r="A189" t="s">
        <v>383</v>
      </c>
      <c r="B189" t="s">
        <v>384</v>
      </c>
      <c r="C189">
        <v>3688.2</v>
      </c>
      <c r="D189" s="18" t="s">
        <v>115</v>
      </c>
      <c r="E189">
        <v>183.7588742476</v>
      </c>
      <c r="F189">
        <v>677739.48</v>
      </c>
    </row>
    <row r="190" spans="1:6" x14ac:dyDescent="0.25">
      <c r="A190" t="s">
        <v>385</v>
      </c>
      <c r="B190" t="s">
        <v>386</v>
      </c>
      <c r="C190">
        <v>300</v>
      </c>
      <c r="D190" s="18" t="s">
        <v>115</v>
      </c>
      <c r="E190">
        <v>165.75</v>
      </c>
      <c r="F190">
        <v>49725</v>
      </c>
    </row>
    <row r="191" spans="1:6" x14ac:dyDescent="0.25">
      <c r="A191" t="s">
        <v>387</v>
      </c>
      <c r="B191" t="s">
        <v>388</v>
      </c>
      <c r="C191">
        <v>2</v>
      </c>
      <c r="D191" s="18" t="s">
        <v>30</v>
      </c>
      <c r="E191">
        <v>1</v>
      </c>
      <c r="F191">
        <v>2</v>
      </c>
    </row>
    <row r="192" spans="1:6" x14ac:dyDescent="0.25">
      <c r="A192" t="s">
        <v>389</v>
      </c>
      <c r="B192" t="s">
        <v>390</v>
      </c>
      <c r="C192">
        <v>731</v>
      </c>
      <c r="D192" s="18" t="s">
        <v>30</v>
      </c>
      <c r="E192">
        <v>42.369740082079304</v>
      </c>
      <c r="F192">
        <v>30972.28</v>
      </c>
    </row>
    <row r="193" spans="1:6" x14ac:dyDescent="0.25">
      <c r="A193" t="s">
        <v>391</v>
      </c>
      <c r="B193" t="s">
        <v>392</v>
      </c>
      <c r="C193">
        <v>171</v>
      </c>
      <c r="D193" s="18" t="s">
        <v>30</v>
      </c>
      <c r="E193">
        <v>92.576549707602297</v>
      </c>
      <c r="F193">
        <v>15830.59</v>
      </c>
    </row>
    <row r="194" spans="1:6" x14ac:dyDescent="0.25">
      <c r="A194" t="s">
        <v>393</v>
      </c>
      <c r="B194" t="s">
        <v>394</v>
      </c>
      <c r="C194">
        <v>928</v>
      </c>
      <c r="D194" s="18" t="s">
        <v>115</v>
      </c>
      <c r="E194">
        <v>26.029008620689702</v>
      </c>
      <c r="F194">
        <v>24154.92</v>
      </c>
    </row>
    <row r="195" spans="1:6" x14ac:dyDescent="0.25">
      <c r="A195" t="s">
        <v>395</v>
      </c>
      <c r="B195" t="s">
        <v>396</v>
      </c>
      <c r="C195">
        <v>680</v>
      </c>
      <c r="D195" s="18" t="s">
        <v>115</v>
      </c>
      <c r="E195">
        <v>16.251764705882401</v>
      </c>
      <c r="F195">
        <v>11051.2</v>
      </c>
    </row>
    <row r="196" spans="1:6" x14ac:dyDescent="0.25">
      <c r="A196" t="s">
        <v>397</v>
      </c>
      <c r="B196" t="s">
        <v>398</v>
      </c>
      <c r="C196">
        <v>210</v>
      </c>
      <c r="D196" s="18" t="s">
        <v>115</v>
      </c>
      <c r="E196">
        <v>38.792380952381002</v>
      </c>
      <c r="F196">
        <v>8146.4</v>
      </c>
    </row>
    <row r="197" spans="1:6" x14ac:dyDescent="0.25">
      <c r="A197" t="s">
        <v>399</v>
      </c>
      <c r="B197" t="s">
        <v>400</v>
      </c>
      <c r="C197">
        <v>4</v>
      </c>
      <c r="D197" s="18" t="s">
        <v>200</v>
      </c>
      <c r="E197">
        <v>110</v>
      </c>
      <c r="F197">
        <v>440</v>
      </c>
    </row>
    <row r="198" spans="1:6" x14ac:dyDescent="0.25">
      <c r="A198" t="s">
        <v>401</v>
      </c>
      <c r="B198" t="s">
        <v>402</v>
      </c>
      <c r="C198">
        <v>2450</v>
      </c>
      <c r="D198" s="18" t="s">
        <v>30</v>
      </c>
      <c r="E198">
        <v>10.55</v>
      </c>
      <c r="F198">
        <v>25847.5</v>
      </c>
    </row>
    <row r="199" spans="1:6" x14ac:dyDescent="0.25">
      <c r="A199" t="s">
        <v>403</v>
      </c>
      <c r="B199" t="s">
        <v>404</v>
      </c>
      <c r="C199">
        <v>131</v>
      </c>
      <c r="D199" s="18" t="s">
        <v>30</v>
      </c>
      <c r="E199">
        <v>26.99</v>
      </c>
      <c r="F199">
        <v>3535.69</v>
      </c>
    </row>
    <row r="200" spans="1:6" x14ac:dyDescent="0.25">
      <c r="A200" t="s">
        <v>405</v>
      </c>
      <c r="B200" t="s">
        <v>406</v>
      </c>
      <c r="C200">
        <v>51</v>
      </c>
      <c r="D200" s="18" t="s">
        <v>30</v>
      </c>
      <c r="E200">
        <v>1</v>
      </c>
      <c r="F200">
        <v>51</v>
      </c>
    </row>
    <row r="201" spans="1:6" x14ac:dyDescent="0.25">
      <c r="A201" t="s">
        <v>407</v>
      </c>
      <c r="B201" t="s">
        <v>408</v>
      </c>
      <c r="C201">
        <v>2139.1999999999998</v>
      </c>
      <c r="D201" s="18" t="s">
        <v>115</v>
      </c>
      <c r="E201">
        <v>76.522905759162299</v>
      </c>
      <c r="F201">
        <v>163697.79999999999</v>
      </c>
    </row>
    <row r="202" spans="1:6" x14ac:dyDescent="0.25">
      <c r="A202" t="s">
        <v>409</v>
      </c>
      <c r="B202" t="s">
        <v>410</v>
      </c>
      <c r="C202">
        <v>1</v>
      </c>
      <c r="D202" s="18" t="s">
        <v>30</v>
      </c>
      <c r="E202">
        <v>58.08</v>
      </c>
      <c r="F202">
        <v>58.08</v>
      </c>
    </row>
    <row r="203" spans="1:6" x14ac:dyDescent="0.25">
      <c r="A203" t="s">
        <v>4370</v>
      </c>
      <c r="B203" t="s">
        <v>4371</v>
      </c>
      <c r="C203">
        <v>480</v>
      </c>
      <c r="D203" s="18" t="s">
        <v>30</v>
      </c>
      <c r="E203">
        <v>35.090000000000003</v>
      </c>
      <c r="F203">
        <v>16843.2</v>
      </c>
    </row>
    <row r="204" spans="1:6" x14ac:dyDescent="0.25">
      <c r="A204" t="s">
        <v>411</v>
      </c>
      <c r="B204" t="s">
        <v>412</v>
      </c>
      <c r="C204">
        <v>168</v>
      </c>
      <c r="D204" s="18" t="s">
        <v>30</v>
      </c>
      <c r="E204">
        <v>304.90178571428601</v>
      </c>
      <c r="F204">
        <v>51223.5</v>
      </c>
    </row>
    <row r="205" spans="1:6" x14ac:dyDescent="0.25">
      <c r="A205" t="s">
        <v>413</v>
      </c>
      <c r="B205" t="s">
        <v>414</v>
      </c>
      <c r="C205">
        <v>1</v>
      </c>
      <c r="D205" s="18" t="s">
        <v>30</v>
      </c>
      <c r="E205">
        <v>41.3</v>
      </c>
      <c r="F205">
        <v>41.3</v>
      </c>
    </row>
    <row r="206" spans="1:6" x14ac:dyDescent="0.25">
      <c r="A206" t="s">
        <v>415</v>
      </c>
      <c r="B206" t="s">
        <v>416</v>
      </c>
      <c r="C206">
        <v>253</v>
      </c>
      <c r="D206" s="18" t="s">
        <v>30</v>
      </c>
      <c r="E206">
        <v>122.275889328063</v>
      </c>
      <c r="F206">
        <v>30935.8</v>
      </c>
    </row>
    <row r="207" spans="1:6" x14ac:dyDescent="0.25">
      <c r="A207" t="s">
        <v>417</v>
      </c>
      <c r="B207" t="s">
        <v>418</v>
      </c>
      <c r="C207">
        <v>70</v>
      </c>
      <c r="D207" s="18" t="s">
        <v>30</v>
      </c>
      <c r="E207">
        <v>414.267857142857</v>
      </c>
      <c r="F207">
        <v>28998.75</v>
      </c>
    </row>
    <row r="208" spans="1:6" x14ac:dyDescent="0.25">
      <c r="A208" t="s">
        <v>419</v>
      </c>
      <c r="B208" t="s">
        <v>420</v>
      </c>
      <c r="C208">
        <v>24</v>
      </c>
      <c r="D208" s="18" t="s">
        <v>30</v>
      </c>
      <c r="E208">
        <v>1</v>
      </c>
      <c r="F208">
        <v>24</v>
      </c>
    </row>
    <row r="209" spans="1:6" x14ac:dyDescent="0.25">
      <c r="A209" t="s">
        <v>421</v>
      </c>
      <c r="B209" t="s">
        <v>422</v>
      </c>
      <c r="C209">
        <v>3451.14</v>
      </c>
      <c r="D209" s="18" t="s">
        <v>30</v>
      </c>
      <c r="E209">
        <v>98.123779388839594</v>
      </c>
      <c r="F209">
        <v>338638.9</v>
      </c>
    </row>
    <row r="210" spans="1:6" x14ac:dyDescent="0.25">
      <c r="A210" t="s">
        <v>423</v>
      </c>
      <c r="B210" t="s">
        <v>424</v>
      </c>
      <c r="C210">
        <v>464</v>
      </c>
      <c r="D210" s="18" t="s">
        <v>30</v>
      </c>
      <c r="E210">
        <v>35</v>
      </c>
      <c r="F210">
        <v>16240</v>
      </c>
    </row>
    <row r="211" spans="1:6" x14ac:dyDescent="0.25">
      <c r="A211" t="s">
        <v>425</v>
      </c>
      <c r="B211" t="s">
        <v>426</v>
      </c>
      <c r="C211">
        <v>4</v>
      </c>
      <c r="D211" s="18" t="s">
        <v>115</v>
      </c>
      <c r="E211">
        <v>117.24</v>
      </c>
      <c r="F211">
        <v>468.96</v>
      </c>
    </row>
    <row r="212" spans="1:6" x14ac:dyDescent="0.25">
      <c r="A212" t="s">
        <v>427</v>
      </c>
      <c r="B212" t="s">
        <v>428</v>
      </c>
      <c r="C212">
        <v>84</v>
      </c>
      <c r="D212" s="18" t="s">
        <v>30</v>
      </c>
      <c r="E212">
        <v>1</v>
      </c>
      <c r="F212">
        <v>84</v>
      </c>
    </row>
    <row r="213" spans="1:6" x14ac:dyDescent="0.25">
      <c r="A213" t="s">
        <v>429</v>
      </c>
      <c r="B213" t="s">
        <v>430</v>
      </c>
      <c r="C213">
        <v>4</v>
      </c>
      <c r="D213" s="18" t="s">
        <v>30</v>
      </c>
      <c r="E213">
        <v>613.29999999999995</v>
      </c>
      <c r="F213">
        <v>2453.1999999999998</v>
      </c>
    </row>
    <row r="214" spans="1:6" ht="45" x14ac:dyDescent="0.25">
      <c r="A214" t="s">
        <v>431</v>
      </c>
      <c r="B214" s="1" t="s">
        <v>4146</v>
      </c>
      <c r="C214">
        <v>33</v>
      </c>
      <c r="D214" s="18" t="s">
        <v>30</v>
      </c>
      <c r="E214">
        <v>167.24121212121199</v>
      </c>
      <c r="F214">
        <v>5518.96</v>
      </c>
    </row>
    <row r="215" spans="1:6" x14ac:dyDescent="0.25">
      <c r="A215" t="s">
        <v>433</v>
      </c>
      <c r="B215" t="s">
        <v>434</v>
      </c>
      <c r="C215">
        <v>12</v>
      </c>
      <c r="D215" s="18" t="s">
        <v>30</v>
      </c>
      <c r="E215">
        <v>124.49</v>
      </c>
      <c r="F215">
        <v>1493.88</v>
      </c>
    </row>
    <row r="216" spans="1:6" ht="45" x14ac:dyDescent="0.25">
      <c r="A216" t="s">
        <v>435</v>
      </c>
      <c r="B216" s="1" t="s">
        <v>4147</v>
      </c>
      <c r="C216">
        <v>933</v>
      </c>
      <c r="D216" s="18" t="s">
        <v>30</v>
      </c>
      <c r="E216">
        <v>577.26896034297999</v>
      </c>
      <c r="F216">
        <v>538591.93999999994</v>
      </c>
    </row>
    <row r="217" spans="1:6" ht="45" x14ac:dyDescent="0.25">
      <c r="A217" t="s">
        <v>437</v>
      </c>
      <c r="B217" s="1" t="s">
        <v>438</v>
      </c>
      <c r="C217">
        <v>1610</v>
      </c>
      <c r="D217" s="18" t="s">
        <v>30</v>
      </c>
      <c r="E217">
        <v>594.11269565217401</v>
      </c>
      <c r="F217">
        <v>956521.44</v>
      </c>
    </row>
    <row r="218" spans="1:6" x14ac:dyDescent="0.25">
      <c r="A218" t="s">
        <v>439</v>
      </c>
      <c r="B218" t="s">
        <v>440</v>
      </c>
      <c r="C218">
        <v>33</v>
      </c>
      <c r="D218" s="18" t="s">
        <v>30</v>
      </c>
      <c r="E218">
        <v>643.97</v>
      </c>
      <c r="F218">
        <v>21251.01</v>
      </c>
    </row>
    <row r="219" spans="1:6" x14ac:dyDescent="0.25">
      <c r="A219" t="s">
        <v>441</v>
      </c>
      <c r="B219" t="s">
        <v>442</v>
      </c>
      <c r="C219">
        <v>171</v>
      </c>
      <c r="D219" s="18" t="s">
        <v>30</v>
      </c>
      <c r="E219">
        <v>145.6</v>
      </c>
      <c r="F219">
        <v>24897.599999999999</v>
      </c>
    </row>
    <row r="220" spans="1:6" x14ac:dyDescent="0.25">
      <c r="A220" t="s">
        <v>4148</v>
      </c>
      <c r="B220" t="s">
        <v>4149</v>
      </c>
      <c r="C220">
        <v>1941</v>
      </c>
      <c r="D220" s="18" t="s">
        <v>30</v>
      </c>
      <c r="E220">
        <v>31</v>
      </c>
      <c r="F220">
        <v>60171</v>
      </c>
    </row>
    <row r="221" spans="1:6" x14ac:dyDescent="0.25">
      <c r="A221" t="s">
        <v>443</v>
      </c>
      <c r="B221" t="s">
        <v>444</v>
      </c>
      <c r="C221">
        <v>700</v>
      </c>
      <c r="D221" s="18" t="s">
        <v>30</v>
      </c>
      <c r="E221">
        <v>106.2</v>
      </c>
      <c r="F221">
        <v>74340</v>
      </c>
    </row>
    <row r="222" spans="1:6" x14ac:dyDescent="0.25">
      <c r="A222" t="s">
        <v>445</v>
      </c>
      <c r="B222" t="s">
        <v>446</v>
      </c>
      <c r="C222">
        <v>50</v>
      </c>
      <c r="D222" s="18" t="s">
        <v>30</v>
      </c>
      <c r="E222">
        <v>38.441000000000003</v>
      </c>
      <c r="F222">
        <v>1922.05</v>
      </c>
    </row>
    <row r="223" spans="1:6" x14ac:dyDescent="0.25">
      <c r="A223" t="s">
        <v>447</v>
      </c>
      <c r="B223" t="s">
        <v>448</v>
      </c>
      <c r="C223">
        <v>21</v>
      </c>
      <c r="D223" s="18" t="s">
        <v>30</v>
      </c>
      <c r="E223">
        <v>585</v>
      </c>
      <c r="F223">
        <v>12285</v>
      </c>
    </row>
    <row r="224" spans="1:6" x14ac:dyDescent="0.25">
      <c r="A224" t="s">
        <v>449</v>
      </c>
      <c r="B224" t="s">
        <v>450</v>
      </c>
      <c r="C224">
        <v>1682</v>
      </c>
      <c r="D224" s="18" t="s">
        <v>115</v>
      </c>
      <c r="E224">
        <v>16.490428061831199</v>
      </c>
      <c r="F224">
        <v>27736.9</v>
      </c>
    </row>
    <row r="225" spans="1:6" x14ac:dyDescent="0.25">
      <c r="A225" t="s">
        <v>451</v>
      </c>
      <c r="B225" t="s">
        <v>452</v>
      </c>
      <c r="C225">
        <v>102</v>
      </c>
      <c r="D225" s="18" t="s">
        <v>30</v>
      </c>
      <c r="E225">
        <v>111.04</v>
      </c>
      <c r="F225">
        <v>11326.08</v>
      </c>
    </row>
    <row r="226" spans="1:6" x14ac:dyDescent="0.25">
      <c r="A226" t="s">
        <v>453</v>
      </c>
      <c r="B226" t="s">
        <v>454</v>
      </c>
      <c r="C226">
        <v>55</v>
      </c>
      <c r="D226" s="18" t="s">
        <v>30</v>
      </c>
      <c r="E226">
        <v>129.80000000000001</v>
      </c>
      <c r="F226">
        <v>7139</v>
      </c>
    </row>
    <row r="227" spans="1:6" x14ac:dyDescent="0.25">
      <c r="A227" t="s">
        <v>455</v>
      </c>
      <c r="B227" t="s">
        <v>456</v>
      </c>
      <c r="C227">
        <v>1107</v>
      </c>
      <c r="D227" s="18" t="s">
        <v>115</v>
      </c>
      <c r="E227">
        <v>29.091056910569101</v>
      </c>
      <c r="F227">
        <v>32203.8</v>
      </c>
    </row>
    <row r="228" spans="1:6" x14ac:dyDescent="0.25">
      <c r="A228" t="s">
        <v>457</v>
      </c>
      <c r="B228" t="s">
        <v>458</v>
      </c>
      <c r="C228">
        <v>885</v>
      </c>
      <c r="D228" s="18" t="s">
        <v>115</v>
      </c>
      <c r="E228">
        <v>31.488723163841801</v>
      </c>
      <c r="F228">
        <v>27867.52</v>
      </c>
    </row>
    <row r="229" spans="1:6" x14ac:dyDescent="0.25">
      <c r="A229" t="s">
        <v>459</v>
      </c>
      <c r="B229" t="s">
        <v>460</v>
      </c>
      <c r="C229">
        <v>48</v>
      </c>
      <c r="D229" s="18" t="s">
        <v>200</v>
      </c>
      <c r="E229">
        <v>65.58</v>
      </c>
      <c r="F229">
        <v>3147.84</v>
      </c>
    </row>
    <row r="230" spans="1:6" x14ac:dyDescent="0.25">
      <c r="A230" t="s">
        <v>461</v>
      </c>
      <c r="B230" t="s">
        <v>462</v>
      </c>
      <c r="C230">
        <v>107</v>
      </c>
      <c r="D230" s="18" t="s">
        <v>200</v>
      </c>
      <c r="E230">
        <v>66.641682242990697</v>
      </c>
      <c r="F230">
        <v>7130.66</v>
      </c>
    </row>
    <row r="231" spans="1:6" x14ac:dyDescent="0.25">
      <c r="A231" t="s">
        <v>463</v>
      </c>
      <c r="B231" t="s">
        <v>464</v>
      </c>
      <c r="C231">
        <v>358</v>
      </c>
      <c r="D231" s="18" t="s">
        <v>115</v>
      </c>
      <c r="E231">
        <v>34.439385474860302</v>
      </c>
      <c r="F231">
        <v>12329.3</v>
      </c>
    </row>
    <row r="232" spans="1:6" x14ac:dyDescent="0.25">
      <c r="A232" t="s">
        <v>465</v>
      </c>
      <c r="B232" t="s">
        <v>466</v>
      </c>
      <c r="C232">
        <v>3928</v>
      </c>
      <c r="D232" s="18" t="s">
        <v>30</v>
      </c>
      <c r="E232">
        <v>93.212230142566199</v>
      </c>
      <c r="F232">
        <v>366137.64</v>
      </c>
    </row>
    <row r="233" spans="1:6" x14ac:dyDescent="0.25">
      <c r="A233" t="s">
        <v>467</v>
      </c>
      <c r="B233" t="s">
        <v>468</v>
      </c>
      <c r="C233">
        <v>1515</v>
      </c>
      <c r="D233" s="18" t="s">
        <v>30</v>
      </c>
      <c r="E233">
        <v>70.537966996699694</v>
      </c>
      <c r="F233">
        <v>106865.02</v>
      </c>
    </row>
    <row r="234" spans="1:6" x14ac:dyDescent="0.25">
      <c r="A234" t="s">
        <v>469</v>
      </c>
      <c r="B234" t="s">
        <v>470</v>
      </c>
      <c r="C234">
        <v>75</v>
      </c>
      <c r="D234" s="18" t="s">
        <v>30</v>
      </c>
      <c r="E234">
        <v>255.33</v>
      </c>
      <c r="F234">
        <v>19149.75</v>
      </c>
    </row>
    <row r="235" spans="1:6" x14ac:dyDescent="0.25">
      <c r="A235" t="s">
        <v>471</v>
      </c>
      <c r="B235" t="s">
        <v>472</v>
      </c>
      <c r="C235">
        <v>1185</v>
      </c>
      <c r="D235" s="18" t="s">
        <v>115</v>
      </c>
      <c r="E235">
        <v>208</v>
      </c>
      <c r="F235">
        <v>246480</v>
      </c>
    </row>
    <row r="236" spans="1:6" x14ac:dyDescent="0.25">
      <c r="A236" t="s">
        <v>473</v>
      </c>
      <c r="B236" t="s">
        <v>474</v>
      </c>
      <c r="C236">
        <v>2</v>
      </c>
      <c r="D236" s="18" t="s">
        <v>30</v>
      </c>
      <c r="E236">
        <v>150.01</v>
      </c>
      <c r="F236">
        <v>300.02</v>
      </c>
    </row>
    <row r="237" spans="1:6" x14ac:dyDescent="0.25">
      <c r="A237" t="s">
        <v>475</v>
      </c>
      <c r="B237" t="s">
        <v>476</v>
      </c>
      <c r="C237">
        <v>37</v>
      </c>
      <c r="D237" s="18" t="s">
        <v>30</v>
      </c>
      <c r="E237">
        <v>273.51891891891898</v>
      </c>
      <c r="F237">
        <v>10120.200000000001</v>
      </c>
    </row>
    <row r="238" spans="1:6" x14ac:dyDescent="0.25">
      <c r="A238" t="s">
        <v>477</v>
      </c>
      <c r="B238" t="s">
        <v>478</v>
      </c>
      <c r="C238">
        <v>202</v>
      </c>
      <c r="D238" s="18" t="s">
        <v>115</v>
      </c>
      <c r="E238">
        <v>41.0596534653465</v>
      </c>
      <c r="F238">
        <v>8294.0499999999993</v>
      </c>
    </row>
    <row r="239" spans="1:6" x14ac:dyDescent="0.25">
      <c r="A239" t="s">
        <v>479</v>
      </c>
      <c r="B239" t="s">
        <v>480</v>
      </c>
      <c r="C239">
        <v>36</v>
      </c>
      <c r="D239" s="18" t="s">
        <v>200</v>
      </c>
      <c r="E239">
        <v>125</v>
      </c>
      <c r="F239">
        <v>4500</v>
      </c>
    </row>
    <row r="240" spans="1:6" x14ac:dyDescent="0.25">
      <c r="A240" t="s">
        <v>481</v>
      </c>
      <c r="B240" t="s">
        <v>482</v>
      </c>
      <c r="C240">
        <v>192</v>
      </c>
      <c r="D240" s="18" t="s">
        <v>30</v>
      </c>
      <c r="E240">
        <v>105.927708333333</v>
      </c>
      <c r="F240">
        <v>20338.12</v>
      </c>
    </row>
    <row r="241" spans="1:6" x14ac:dyDescent="0.25">
      <c r="A241" t="s">
        <v>483</v>
      </c>
      <c r="B241" t="s">
        <v>484</v>
      </c>
      <c r="C241">
        <v>56</v>
      </c>
      <c r="D241" s="18" t="s">
        <v>30</v>
      </c>
      <c r="E241">
        <v>1</v>
      </c>
      <c r="F241">
        <v>56</v>
      </c>
    </row>
    <row r="242" spans="1:6" x14ac:dyDescent="0.25">
      <c r="A242" t="s">
        <v>485</v>
      </c>
      <c r="B242" t="s">
        <v>486</v>
      </c>
      <c r="C242">
        <v>365</v>
      </c>
      <c r="D242" s="18" t="s">
        <v>30</v>
      </c>
      <c r="E242">
        <v>1</v>
      </c>
      <c r="F242">
        <v>365</v>
      </c>
    </row>
    <row r="243" spans="1:6" x14ac:dyDescent="0.25">
      <c r="A243" t="s">
        <v>487</v>
      </c>
      <c r="B243" t="s">
        <v>488</v>
      </c>
      <c r="C243">
        <v>36</v>
      </c>
      <c r="D243" s="18" t="s">
        <v>30</v>
      </c>
      <c r="E243">
        <v>112.5</v>
      </c>
      <c r="F243">
        <v>4050</v>
      </c>
    </row>
    <row r="244" spans="1:6" x14ac:dyDescent="0.25">
      <c r="A244" t="s">
        <v>489</v>
      </c>
      <c r="B244" t="s">
        <v>490</v>
      </c>
      <c r="C244">
        <v>57</v>
      </c>
      <c r="D244" s="18" t="s">
        <v>115</v>
      </c>
      <c r="E244">
        <v>181.98</v>
      </c>
      <c r="F244">
        <v>10372.86</v>
      </c>
    </row>
    <row r="245" spans="1:6" x14ac:dyDescent="0.25">
      <c r="A245" t="s">
        <v>491</v>
      </c>
      <c r="B245" t="s">
        <v>492</v>
      </c>
      <c r="C245">
        <v>1240</v>
      </c>
      <c r="D245" s="18" t="s">
        <v>115</v>
      </c>
      <c r="E245">
        <v>56</v>
      </c>
      <c r="F245">
        <v>69440</v>
      </c>
    </row>
    <row r="246" spans="1:6" x14ac:dyDescent="0.25">
      <c r="A246" t="s">
        <v>493</v>
      </c>
      <c r="B246" t="s">
        <v>494</v>
      </c>
      <c r="C246">
        <v>6020</v>
      </c>
      <c r="D246" s="18" t="s">
        <v>115</v>
      </c>
      <c r="E246">
        <v>66.202990033222605</v>
      </c>
      <c r="F246">
        <v>398542</v>
      </c>
    </row>
    <row r="247" spans="1:6" x14ac:dyDescent="0.25">
      <c r="A247" t="s">
        <v>495</v>
      </c>
      <c r="B247" t="s">
        <v>496</v>
      </c>
      <c r="C247">
        <v>489</v>
      </c>
      <c r="D247" s="18" t="s">
        <v>30</v>
      </c>
      <c r="E247">
        <v>306.56856850715701</v>
      </c>
      <c r="F247">
        <v>149912.03</v>
      </c>
    </row>
    <row r="248" spans="1:6" x14ac:dyDescent="0.25">
      <c r="A248" t="s">
        <v>497</v>
      </c>
      <c r="B248" t="s">
        <v>498</v>
      </c>
      <c r="C248">
        <v>2</v>
      </c>
      <c r="D248" s="18" t="s">
        <v>30</v>
      </c>
      <c r="E248">
        <v>312.37</v>
      </c>
      <c r="F248">
        <v>624.74</v>
      </c>
    </row>
    <row r="249" spans="1:6" x14ac:dyDescent="0.25">
      <c r="A249" t="s">
        <v>499</v>
      </c>
      <c r="B249" t="s">
        <v>500</v>
      </c>
      <c r="C249">
        <v>175</v>
      </c>
      <c r="D249" s="18" t="s">
        <v>30</v>
      </c>
      <c r="E249">
        <v>38.098742857142902</v>
      </c>
      <c r="F249">
        <v>6667.28</v>
      </c>
    </row>
    <row r="250" spans="1:6" x14ac:dyDescent="0.25">
      <c r="A250" t="s">
        <v>501</v>
      </c>
      <c r="B250" t="s">
        <v>502</v>
      </c>
      <c r="C250">
        <v>10726</v>
      </c>
      <c r="D250" s="18" t="s">
        <v>115</v>
      </c>
      <c r="E250">
        <v>19.0456274473243</v>
      </c>
      <c r="F250">
        <v>204283.4</v>
      </c>
    </row>
    <row r="251" spans="1:6" x14ac:dyDescent="0.25">
      <c r="A251" t="s">
        <v>503</v>
      </c>
      <c r="B251" t="s">
        <v>504</v>
      </c>
      <c r="C251">
        <v>958</v>
      </c>
      <c r="D251" s="18" t="s">
        <v>115</v>
      </c>
      <c r="E251">
        <v>18.9699060542798</v>
      </c>
      <c r="F251">
        <v>18173.169999999998</v>
      </c>
    </row>
    <row r="252" spans="1:6" x14ac:dyDescent="0.25">
      <c r="A252" t="s">
        <v>505</v>
      </c>
      <c r="B252" t="s">
        <v>506</v>
      </c>
      <c r="C252">
        <v>44</v>
      </c>
      <c r="D252" t="s">
        <v>115</v>
      </c>
      <c r="E252">
        <v>40.725000000000001</v>
      </c>
      <c r="F252">
        <v>1791.9</v>
      </c>
    </row>
    <row r="253" spans="1:6" x14ac:dyDescent="0.25">
      <c r="A253" t="s">
        <v>507</v>
      </c>
      <c r="B253" t="s">
        <v>508</v>
      </c>
      <c r="C253">
        <v>8739</v>
      </c>
      <c r="D253" t="s">
        <v>115</v>
      </c>
      <c r="E253">
        <v>37.639750543540501</v>
      </c>
      <c r="F253">
        <v>328933.78000000003</v>
      </c>
    </row>
    <row r="254" spans="1:6" x14ac:dyDescent="0.25">
      <c r="F254" s="15">
        <f>SUBTOTAL(109,Tabla120[Total])</f>
        <v>26748948.057500012</v>
      </c>
    </row>
  </sheetData>
  <pageMargins left="0.7" right="0.7" top="0.75" bottom="0.75" header="0.3" footer="0.3"/>
  <pageSetup scale="66" orientation="portrait" horizontalDpi="4294967295" verticalDpi="4294967295" r:id="rId1"/>
  <headerFooter>
    <oddFooter>&amp;CCREADO EL 12/10/2023 10:15AM</oddFooter>
  </headerFooter>
  <rowBreaks count="1" manualBreakCount="1">
    <brk id="189" max="5" man="1"/>
  </rowBreaks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0"/>
  <sheetViews>
    <sheetView view="pageLayout" topLeftCell="A82" zoomScaleNormal="100" workbookViewId="0">
      <selection activeCell="B5" sqref="B5"/>
    </sheetView>
  </sheetViews>
  <sheetFormatPr baseColWidth="10" defaultRowHeight="15" x14ac:dyDescent="0.25"/>
  <cols>
    <col min="2" max="2" width="13.7109375" bestFit="1" customWidth="1"/>
    <col min="3" max="3" width="46.5703125" bestFit="1" customWidth="1"/>
    <col min="4" max="4" width="21.42578125" customWidth="1"/>
    <col min="5" max="5" width="19.5703125" customWidth="1"/>
    <col min="6" max="6" width="12" bestFit="1" customWidth="1"/>
    <col min="7" max="7" width="16.28515625" customWidth="1"/>
  </cols>
  <sheetData>
    <row r="2" spans="2:7" x14ac:dyDescent="0.25">
      <c r="C2" s="14" t="s">
        <v>18</v>
      </c>
    </row>
    <row r="3" spans="2:7" x14ac:dyDescent="0.25">
      <c r="C3" s="14" t="s">
        <v>19</v>
      </c>
    </row>
    <row r="4" spans="2:7" x14ac:dyDescent="0.25">
      <c r="C4" s="14" t="s">
        <v>20</v>
      </c>
    </row>
    <row r="5" spans="2:7" x14ac:dyDescent="0.25">
      <c r="C5" s="13" t="s">
        <v>4133</v>
      </c>
    </row>
    <row r="6" spans="2:7" x14ac:dyDescent="0.25">
      <c r="C6" s="12" t="s">
        <v>510</v>
      </c>
    </row>
    <row r="8" spans="2:7" x14ac:dyDescent="0.25">
      <c r="B8" t="s">
        <v>22</v>
      </c>
      <c r="C8" t="s">
        <v>23</v>
      </c>
      <c r="D8" s="1" t="s">
        <v>4372</v>
      </c>
      <c r="E8" s="1" t="s">
        <v>512</v>
      </c>
      <c r="F8" t="s">
        <v>26</v>
      </c>
      <c r="G8" t="s">
        <v>27</v>
      </c>
    </row>
    <row r="9" spans="2:7" x14ac:dyDescent="0.25">
      <c r="B9" t="s">
        <v>529</v>
      </c>
      <c r="C9" t="s">
        <v>530</v>
      </c>
      <c r="D9">
        <v>493</v>
      </c>
      <c r="E9" t="s">
        <v>30</v>
      </c>
      <c r="F9">
        <v>62.961886409736302</v>
      </c>
      <c r="G9">
        <v>31040.21</v>
      </c>
    </row>
    <row r="10" spans="2:7" x14ac:dyDescent="0.25">
      <c r="B10" t="s">
        <v>531</v>
      </c>
      <c r="C10" t="s">
        <v>532</v>
      </c>
      <c r="D10">
        <v>922</v>
      </c>
      <c r="E10" t="s">
        <v>30</v>
      </c>
      <c r="F10">
        <v>254.707657266811</v>
      </c>
      <c r="G10">
        <v>234840.46</v>
      </c>
    </row>
    <row r="11" spans="2:7" x14ac:dyDescent="0.25">
      <c r="B11" t="s">
        <v>533</v>
      </c>
      <c r="C11" t="s">
        <v>530</v>
      </c>
      <c r="D11">
        <v>145</v>
      </c>
      <c r="E11" t="s">
        <v>30</v>
      </c>
      <c r="F11">
        <v>10.62</v>
      </c>
      <c r="G11">
        <v>1539.9</v>
      </c>
    </row>
    <row r="12" spans="2:7" x14ac:dyDescent="0.25">
      <c r="B12" t="s">
        <v>534</v>
      </c>
      <c r="C12" t="s">
        <v>530</v>
      </c>
      <c r="D12">
        <v>68</v>
      </c>
      <c r="E12" t="s">
        <v>30</v>
      </c>
      <c r="F12">
        <v>16.2</v>
      </c>
      <c r="G12">
        <v>1101.5999999999999</v>
      </c>
    </row>
    <row r="13" spans="2:7" x14ac:dyDescent="0.25">
      <c r="B13" t="s">
        <v>535</v>
      </c>
      <c r="C13" t="s">
        <v>530</v>
      </c>
      <c r="D13">
        <v>1190</v>
      </c>
      <c r="E13" t="s">
        <v>30</v>
      </c>
      <c r="F13">
        <v>12.654</v>
      </c>
      <c r="G13">
        <v>15058.26</v>
      </c>
    </row>
    <row r="14" spans="2:7" x14ac:dyDescent="0.25">
      <c r="B14" t="s">
        <v>536</v>
      </c>
      <c r="C14" t="s">
        <v>537</v>
      </c>
      <c r="D14">
        <v>2</v>
      </c>
      <c r="E14" t="s">
        <v>30</v>
      </c>
      <c r="F14">
        <v>3460.22</v>
      </c>
      <c r="G14">
        <v>6920.44</v>
      </c>
    </row>
    <row r="15" spans="2:7" x14ac:dyDescent="0.25">
      <c r="B15" t="s">
        <v>538</v>
      </c>
      <c r="C15" t="s">
        <v>539</v>
      </c>
      <c r="D15">
        <v>25</v>
      </c>
      <c r="E15" t="s">
        <v>30</v>
      </c>
      <c r="F15">
        <v>236</v>
      </c>
      <c r="G15">
        <v>5900</v>
      </c>
    </row>
    <row r="16" spans="2:7" x14ac:dyDescent="0.25">
      <c r="B16" t="s">
        <v>540</v>
      </c>
      <c r="C16" t="s">
        <v>541</v>
      </c>
      <c r="D16">
        <v>280</v>
      </c>
      <c r="E16" t="s">
        <v>30</v>
      </c>
      <c r="F16">
        <v>89.532571428571401</v>
      </c>
      <c r="G16">
        <v>25069.119999999999</v>
      </c>
    </row>
    <row r="17" spans="2:7" x14ac:dyDescent="0.25">
      <c r="B17" t="s">
        <v>542</v>
      </c>
      <c r="C17" t="s">
        <v>543</v>
      </c>
      <c r="D17">
        <v>42</v>
      </c>
      <c r="E17" t="s">
        <v>30</v>
      </c>
      <c r="F17">
        <v>1</v>
      </c>
      <c r="G17">
        <v>42</v>
      </c>
    </row>
    <row r="18" spans="2:7" x14ac:dyDescent="0.25">
      <c r="B18" t="s">
        <v>544</v>
      </c>
      <c r="C18" t="s">
        <v>545</v>
      </c>
      <c r="D18">
        <v>660</v>
      </c>
      <c r="E18" t="s">
        <v>30</v>
      </c>
      <c r="F18">
        <v>109.74</v>
      </c>
      <c r="G18">
        <v>72428.399999999994</v>
      </c>
    </row>
    <row r="19" spans="2:7" x14ac:dyDescent="0.25">
      <c r="B19" t="s">
        <v>548</v>
      </c>
      <c r="C19" t="s">
        <v>547</v>
      </c>
      <c r="D19">
        <v>447</v>
      </c>
      <c r="E19" t="s">
        <v>30</v>
      </c>
      <c r="F19">
        <v>63.72</v>
      </c>
      <c r="G19">
        <v>28482.84</v>
      </c>
    </row>
    <row r="20" spans="2:7" x14ac:dyDescent="0.25">
      <c r="B20" t="s">
        <v>2428</v>
      </c>
      <c r="C20" t="s">
        <v>2429</v>
      </c>
      <c r="D20">
        <v>23</v>
      </c>
      <c r="E20" t="s">
        <v>30</v>
      </c>
      <c r="F20">
        <v>118.8</v>
      </c>
      <c r="G20">
        <v>2732.4</v>
      </c>
    </row>
    <row r="21" spans="2:7" x14ac:dyDescent="0.25">
      <c r="B21" t="s">
        <v>553</v>
      </c>
      <c r="C21" t="s">
        <v>554</v>
      </c>
      <c r="D21">
        <v>361</v>
      </c>
      <c r="E21" t="s">
        <v>30</v>
      </c>
      <c r="F21">
        <v>25.6539058171745</v>
      </c>
      <c r="G21">
        <v>9261.06</v>
      </c>
    </row>
    <row r="22" spans="2:7" x14ac:dyDescent="0.25">
      <c r="B22" t="s">
        <v>555</v>
      </c>
      <c r="C22" t="s">
        <v>556</v>
      </c>
      <c r="D22">
        <v>58</v>
      </c>
      <c r="E22" t="s">
        <v>30</v>
      </c>
      <c r="F22">
        <v>1</v>
      </c>
      <c r="G22">
        <v>58</v>
      </c>
    </row>
    <row r="23" spans="2:7" x14ac:dyDescent="0.25">
      <c r="B23" t="s">
        <v>557</v>
      </c>
      <c r="C23" t="s">
        <v>558</v>
      </c>
      <c r="D23">
        <v>24</v>
      </c>
      <c r="E23" t="s">
        <v>30</v>
      </c>
      <c r="F23">
        <v>72.989999999999995</v>
      </c>
      <c r="G23">
        <v>1751.76</v>
      </c>
    </row>
    <row r="24" spans="2:7" x14ac:dyDescent="0.25">
      <c r="B24" t="s">
        <v>559</v>
      </c>
      <c r="C24" t="s">
        <v>560</v>
      </c>
      <c r="D24">
        <v>39</v>
      </c>
      <c r="E24" t="s">
        <v>30</v>
      </c>
      <c r="F24">
        <v>68.796666666666695</v>
      </c>
      <c r="G24">
        <v>2683.07</v>
      </c>
    </row>
    <row r="25" spans="2:7" x14ac:dyDescent="0.25">
      <c r="B25" t="s">
        <v>561</v>
      </c>
      <c r="C25" t="s">
        <v>562</v>
      </c>
      <c r="D25">
        <v>2</v>
      </c>
      <c r="E25" t="s">
        <v>30</v>
      </c>
      <c r="F25">
        <v>405</v>
      </c>
      <c r="G25">
        <v>810</v>
      </c>
    </row>
    <row r="26" spans="2:7" x14ac:dyDescent="0.25">
      <c r="B26" t="s">
        <v>563</v>
      </c>
      <c r="C26" t="s">
        <v>564</v>
      </c>
      <c r="D26">
        <v>3</v>
      </c>
      <c r="E26" t="s">
        <v>30</v>
      </c>
      <c r="F26">
        <v>416.95</v>
      </c>
      <c r="G26">
        <v>1250.8499999999999</v>
      </c>
    </row>
    <row r="27" spans="2:7" x14ac:dyDescent="0.25">
      <c r="B27" t="s">
        <v>565</v>
      </c>
      <c r="C27" t="s">
        <v>566</v>
      </c>
      <c r="D27">
        <v>61</v>
      </c>
      <c r="E27" t="s">
        <v>30</v>
      </c>
      <c r="F27">
        <v>253.7</v>
      </c>
      <c r="G27">
        <v>15475.7</v>
      </c>
    </row>
    <row r="28" spans="2:7" x14ac:dyDescent="0.25">
      <c r="B28" t="s">
        <v>567</v>
      </c>
      <c r="C28" t="s">
        <v>568</v>
      </c>
      <c r="D28">
        <v>1777</v>
      </c>
      <c r="E28" t="s">
        <v>30</v>
      </c>
      <c r="F28">
        <v>51.371356218345497</v>
      </c>
      <c r="G28">
        <v>91286.9</v>
      </c>
    </row>
    <row r="29" spans="2:7" x14ac:dyDescent="0.25">
      <c r="B29" t="s">
        <v>569</v>
      </c>
      <c r="C29" t="s">
        <v>570</v>
      </c>
      <c r="D29">
        <v>76</v>
      </c>
      <c r="E29" t="s">
        <v>30</v>
      </c>
      <c r="F29">
        <v>212.4</v>
      </c>
      <c r="G29">
        <v>16142.4</v>
      </c>
    </row>
    <row r="30" spans="2:7" x14ac:dyDescent="0.25">
      <c r="B30" t="s">
        <v>571</v>
      </c>
      <c r="C30" t="s">
        <v>572</v>
      </c>
      <c r="D30">
        <v>1896</v>
      </c>
      <c r="E30" t="s">
        <v>30</v>
      </c>
      <c r="F30">
        <v>107.9</v>
      </c>
      <c r="G30">
        <v>204578.4</v>
      </c>
    </row>
    <row r="31" spans="2:7" x14ac:dyDescent="0.25">
      <c r="B31" t="s">
        <v>573</v>
      </c>
      <c r="C31" t="s">
        <v>574</v>
      </c>
      <c r="D31">
        <v>46</v>
      </c>
      <c r="E31" t="s">
        <v>30</v>
      </c>
      <c r="F31">
        <v>953.71739130434798</v>
      </c>
      <c r="G31">
        <v>43871</v>
      </c>
    </row>
    <row r="32" spans="2:7" x14ac:dyDescent="0.25">
      <c r="B32" t="s">
        <v>575</v>
      </c>
      <c r="C32" t="s">
        <v>576</v>
      </c>
      <c r="D32">
        <v>220</v>
      </c>
      <c r="E32" t="s">
        <v>30</v>
      </c>
      <c r="F32">
        <v>126.125772727273</v>
      </c>
      <c r="G32">
        <v>27747.67</v>
      </c>
    </row>
    <row r="33" spans="2:7" x14ac:dyDescent="0.25">
      <c r="B33" t="s">
        <v>577</v>
      </c>
      <c r="C33" t="s">
        <v>576</v>
      </c>
      <c r="D33">
        <v>353</v>
      </c>
      <c r="E33" t="s">
        <v>30</v>
      </c>
      <c r="F33">
        <v>82.6</v>
      </c>
      <c r="G33">
        <v>29157.8</v>
      </c>
    </row>
    <row r="34" spans="2:7" x14ac:dyDescent="0.25">
      <c r="B34" t="s">
        <v>578</v>
      </c>
      <c r="C34" t="s">
        <v>579</v>
      </c>
      <c r="D34">
        <v>679</v>
      </c>
      <c r="E34" t="s">
        <v>30</v>
      </c>
      <c r="F34">
        <v>287.472459499264</v>
      </c>
      <c r="G34">
        <v>195193.8</v>
      </c>
    </row>
    <row r="35" spans="2:7" x14ac:dyDescent="0.25">
      <c r="B35" t="s">
        <v>4152</v>
      </c>
      <c r="C35" t="s">
        <v>4153</v>
      </c>
      <c r="D35">
        <v>47</v>
      </c>
      <c r="E35" t="s">
        <v>30</v>
      </c>
      <c r="F35">
        <v>157.18</v>
      </c>
      <c r="G35">
        <v>7387.46</v>
      </c>
    </row>
    <row r="36" spans="2:7" x14ac:dyDescent="0.25">
      <c r="B36" t="s">
        <v>580</v>
      </c>
      <c r="C36" t="s">
        <v>581</v>
      </c>
      <c r="D36">
        <v>4079</v>
      </c>
      <c r="E36" t="s">
        <v>30</v>
      </c>
      <c r="F36">
        <v>21.48</v>
      </c>
      <c r="G36">
        <v>87616.92</v>
      </c>
    </row>
    <row r="37" spans="2:7" x14ac:dyDescent="0.25">
      <c r="B37" t="s">
        <v>582</v>
      </c>
      <c r="C37" t="s">
        <v>583</v>
      </c>
      <c r="D37">
        <v>2637</v>
      </c>
      <c r="E37" t="s">
        <v>584</v>
      </c>
      <c r="F37">
        <v>28.418687902919999</v>
      </c>
      <c r="G37">
        <v>74940.08</v>
      </c>
    </row>
    <row r="38" spans="2:7" x14ac:dyDescent="0.25">
      <c r="B38" t="s">
        <v>585</v>
      </c>
      <c r="C38" t="s">
        <v>586</v>
      </c>
      <c r="D38">
        <v>2308</v>
      </c>
      <c r="E38" t="s">
        <v>4431</v>
      </c>
      <c r="F38">
        <v>28.262603986135201</v>
      </c>
      <c r="G38">
        <v>65230.09</v>
      </c>
    </row>
    <row r="39" spans="2:7" x14ac:dyDescent="0.25">
      <c r="B39" t="s">
        <v>587</v>
      </c>
      <c r="C39" t="s">
        <v>588</v>
      </c>
      <c r="D39">
        <v>1429</v>
      </c>
      <c r="E39" t="s">
        <v>589</v>
      </c>
      <c r="F39">
        <v>39.310118964310703</v>
      </c>
      <c r="G39">
        <v>56174.16</v>
      </c>
    </row>
    <row r="40" spans="2:7" x14ac:dyDescent="0.25">
      <c r="B40" t="s">
        <v>590</v>
      </c>
      <c r="C40" t="s">
        <v>591</v>
      </c>
      <c r="D40">
        <v>2</v>
      </c>
      <c r="E40" t="s">
        <v>30</v>
      </c>
      <c r="F40">
        <v>271.8</v>
      </c>
      <c r="G40">
        <v>543.6</v>
      </c>
    </row>
    <row r="41" spans="2:7" x14ac:dyDescent="0.25">
      <c r="B41" t="s">
        <v>592</v>
      </c>
      <c r="C41" t="s">
        <v>593</v>
      </c>
      <c r="D41">
        <v>3</v>
      </c>
      <c r="E41" t="s">
        <v>30</v>
      </c>
      <c r="F41">
        <v>135</v>
      </c>
      <c r="G41">
        <v>405</v>
      </c>
    </row>
    <row r="42" spans="2:7" x14ac:dyDescent="0.25">
      <c r="B42" t="s">
        <v>594</v>
      </c>
      <c r="C42" t="s">
        <v>595</v>
      </c>
      <c r="D42">
        <v>53</v>
      </c>
      <c r="E42" t="s">
        <v>30</v>
      </c>
      <c r="F42">
        <v>76.7</v>
      </c>
      <c r="G42">
        <v>4065.1</v>
      </c>
    </row>
    <row r="43" spans="2:7" x14ac:dyDescent="0.25">
      <c r="B43" t="s">
        <v>596</v>
      </c>
      <c r="C43" t="s">
        <v>597</v>
      </c>
      <c r="D43">
        <v>113</v>
      </c>
      <c r="E43" t="s">
        <v>30</v>
      </c>
      <c r="F43">
        <v>61.19</v>
      </c>
      <c r="G43">
        <v>6914.47</v>
      </c>
    </row>
    <row r="44" spans="2:7" x14ac:dyDescent="0.25">
      <c r="B44" t="s">
        <v>598</v>
      </c>
      <c r="C44" t="s">
        <v>599</v>
      </c>
      <c r="D44">
        <v>168</v>
      </c>
      <c r="E44" t="s">
        <v>30</v>
      </c>
      <c r="F44">
        <v>1</v>
      </c>
      <c r="G44">
        <v>168</v>
      </c>
    </row>
    <row r="45" spans="2:7" x14ac:dyDescent="0.25">
      <c r="B45" t="s">
        <v>600</v>
      </c>
      <c r="C45" t="s">
        <v>601</v>
      </c>
      <c r="D45">
        <v>405</v>
      </c>
      <c r="E45" t="s">
        <v>30</v>
      </c>
      <c r="F45">
        <v>242.876790123457</v>
      </c>
      <c r="G45">
        <v>98365.1</v>
      </c>
    </row>
    <row r="46" spans="2:7" x14ac:dyDescent="0.25">
      <c r="B46" t="s">
        <v>4154</v>
      </c>
      <c r="C46" t="s">
        <v>4155</v>
      </c>
      <c r="D46">
        <v>79</v>
      </c>
      <c r="E46" t="s">
        <v>30</v>
      </c>
      <c r="F46">
        <v>106.08</v>
      </c>
      <c r="G46">
        <v>8380.32</v>
      </c>
    </row>
    <row r="47" spans="2:7" x14ac:dyDescent="0.25">
      <c r="B47" t="s">
        <v>602</v>
      </c>
      <c r="C47" t="s">
        <v>603</v>
      </c>
      <c r="D47">
        <v>668</v>
      </c>
      <c r="E47" t="s">
        <v>30</v>
      </c>
      <c r="F47">
        <v>30.592934131736499</v>
      </c>
      <c r="G47">
        <v>20436.080000000002</v>
      </c>
    </row>
    <row r="48" spans="2:7" x14ac:dyDescent="0.25">
      <c r="B48" t="s">
        <v>604</v>
      </c>
      <c r="C48" t="s">
        <v>605</v>
      </c>
      <c r="D48">
        <v>11</v>
      </c>
      <c r="E48" t="s">
        <v>30</v>
      </c>
      <c r="F48">
        <v>100</v>
      </c>
      <c r="G48">
        <v>1100</v>
      </c>
    </row>
    <row r="49" spans="2:7" x14ac:dyDescent="0.25">
      <c r="B49" t="s">
        <v>606</v>
      </c>
      <c r="C49" t="s">
        <v>607</v>
      </c>
      <c r="D49">
        <v>3228</v>
      </c>
      <c r="E49" t="s">
        <v>30</v>
      </c>
      <c r="F49">
        <v>50.402360594795503</v>
      </c>
      <c r="G49">
        <v>162698.82</v>
      </c>
    </row>
    <row r="50" spans="2:7" x14ac:dyDescent="0.25">
      <c r="B50" t="s">
        <v>608</v>
      </c>
      <c r="C50" t="s">
        <v>609</v>
      </c>
      <c r="D50">
        <v>1</v>
      </c>
      <c r="E50" t="s">
        <v>30</v>
      </c>
      <c r="F50">
        <v>3464</v>
      </c>
      <c r="G50">
        <v>3464</v>
      </c>
    </row>
    <row r="51" spans="2:7" x14ac:dyDescent="0.25">
      <c r="B51" t="s">
        <v>610</v>
      </c>
      <c r="C51" t="s">
        <v>611</v>
      </c>
      <c r="D51">
        <v>15</v>
      </c>
      <c r="E51" t="s">
        <v>30</v>
      </c>
      <c r="F51">
        <v>76.7</v>
      </c>
      <c r="G51">
        <v>1150.5</v>
      </c>
    </row>
    <row r="52" spans="2:7" x14ac:dyDescent="0.25">
      <c r="B52" t="s">
        <v>612</v>
      </c>
      <c r="C52" t="s">
        <v>613</v>
      </c>
      <c r="D52">
        <v>27</v>
      </c>
      <c r="E52" t="s">
        <v>30</v>
      </c>
      <c r="F52">
        <v>1</v>
      </c>
      <c r="G52">
        <v>27</v>
      </c>
    </row>
    <row r="53" spans="2:7" x14ac:dyDescent="0.25">
      <c r="B53" t="s">
        <v>614</v>
      </c>
      <c r="C53" t="s">
        <v>615</v>
      </c>
      <c r="D53">
        <v>365</v>
      </c>
      <c r="E53" t="s">
        <v>30</v>
      </c>
      <c r="F53">
        <v>141.73578082191801</v>
      </c>
      <c r="G53">
        <v>51733.56</v>
      </c>
    </row>
    <row r="54" spans="2:7" x14ac:dyDescent="0.25">
      <c r="B54" t="s">
        <v>616</v>
      </c>
      <c r="C54" t="s">
        <v>615</v>
      </c>
      <c r="D54">
        <v>3961</v>
      </c>
      <c r="E54" t="s">
        <v>30</v>
      </c>
      <c r="F54">
        <v>392.272062610452</v>
      </c>
      <c r="G54">
        <v>1553789.64</v>
      </c>
    </row>
    <row r="55" spans="2:7" x14ac:dyDescent="0.25">
      <c r="B55" t="s">
        <v>617</v>
      </c>
      <c r="C55" t="s">
        <v>615</v>
      </c>
      <c r="D55">
        <v>91</v>
      </c>
      <c r="E55" t="s">
        <v>30</v>
      </c>
      <c r="F55">
        <v>112.94285714285699</v>
      </c>
      <c r="G55">
        <v>10277.799999999999</v>
      </c>
    </row>
    <row r="56" spans="2:7" x14ac:dyDescent="0.25">
      <c r="B56" t="s">
        <v>618</v>
      </c>
      <c r="C56" t="s">
        <v>615</v>
      </c>
      <c r="D56">
        <v>26</v>
      </c>
      <c r="E56" t="s">
        <v>30</v>
      </c>
      <c r="F56">
        <v>38</v>
      </c>
      <c r="G56">
        <v>988</v>
      </c>
    </row>
    <row r="57" spans="2:7" x14ac:dyDescent="0.25">
      <c r="B57" t="s">
        <v>619</v>
      </c>
      <c r="C57" t="s">
        <v>615</v>
      </c>
      <c r="D57">
        <v>125</v>
      </c>
      <c r="E57" t="s">
        <v>30</v>
      </c>
      <c r="F57">
        <v>120</v>
      </c>
      <c r="G57">
        <v>15000</v>
      </c>
    </row>
    <row r="58" spans="2:7" x14ac:dyDescent="0.25">
      <c r="B58" t="s">
        <v>620</v>
      </c>
      <c r="C58" t="s">
        <v>615</v>
      </c>
      <c r="D58">
        <v>184</v>
      </c>
      <c r="E58" t="s">
        <v>30</v>
      </c>
      <c r="F58">
        <v>218.3</v>
      </c>
      <c r="G58">
        <v>40167.199999999997</v>
      </c>
    </row>
    <row r="59" spans="2:7" x14ac:dyDescent="0.25">
      <c r="B59" t="s">
        <v>621</v>
      </c>
      <c r="C59" t="s">
        <v>615</v>
      </c>
      <c r="D59">
        <v>637</v>
      </c>
      <c r="E59" t="s">
        <v>30</v>
      </c>
      <c r="F59">
        <v>21.518367346938799</v>
      </c>
      <c r="G59">
        <v>13707.2</v>
      </c>
    </row>
    <row r="60" spans="2:7" x14ac:dyDescent="0.25">
      <c r="B60" t="s">
        <v>622</v>
      </c>
      <c r="C60" t="s">
        <v>615</v>
      </c>
      <c r="D60">
        <v>434</v>
      </c>
      <c r="E60" t="s">
        <v>30</v>
      </c>
      <c r="F60">
        <v>106.2</v>
      </c>
      <c r="G60">
        <v>46090.8</v>
      </c>
    </row>
    <row r="61" spans="2:7" x14ac:dyDescent="0.25">
      <c r="B61" t="s">
        <v>623</v>
      </c>
      <c r="C61" t="s">
        <v>624</v>
      </c>
      <c r="D61">
        <v>1416</v>
      </c>
      <c r="E61" t="s">
        <v>30</v>
      </c>
      <c r="F61">
        <v>166.61966101694901</v>
      </c>
      <c r="G61">
        <v>235933.44</v>
      </c>
    </row>
    <row r="62" spans="2:7" x14ac:dyDescent="0.25">
      <c r="B62" t="s">
        <v>627</v>
      </c>
      <c r="C62" t="s">
        <v>628</v>
      </c>
      <c r="D62">
        <v>60</v>
      </c>
      <c r="E62" t="s">
        <v>30</v>
      </c>
      <c r="F62">
        <v>239.25</v>
      </c>
      <c r="G62">
        <v>14355</v>
      </c>
    </row>
    <row r="63" spans="2:7" x14ac:dyDescent="0.25">
      <c r="B63" t="s">
        <v>629</v>
      </c>
      <c r="C63" t="s">
        <v>630</v>
      </c>
      <c r="D63">
        <v>27</v>
      </c>
      <c r="E63" t="s">
        <v>30</v>
      </c>
      <c r="F63">
        <v>108</v>
      </c>
      <c r="G63">
        <v>2916</v>
      </c>
    </row>
    <row r="64" spans="2:7" x14ac:dyDescent="0.25">
      <c r="B64" t="s">
        <v>631</v>
      </c>
      <c r="C64" t="s">
        <v>632</v>
      </c>
      <c r="D64">
        <v>565</v>
      </c>
      <c r="E64" t="s">
        <v>30</v>
      </c>
      <c r="F64">
        <v>414.51044247787598</v>
      </c>
      <c r="G64">
        <v>234198.39999999999</v>
      </c>
    </row>
    <row r="65" spans="2:7" x14ac:dyDescent="0.25">
      <c r="B65" t="s">
        <v>635</v>
      </c>
      <c r="C65" t="s">
        <v>636</v>
      </c>
      <c r="D65">
        <v>33</v>
      </c>
      <c r="E65" t="s">
        <v>30</v>
      </c>
      <c r="F65">
        <v>141.6</v>
      </c>
      <c r="G65">
        <v>4672.8</v>
      </c>
    </row>
    <row r="66" spans="2:7" x14ac:dyDescent="0.25">
      <c r="B66" t="s">
        <v>637</v>
      </c>
      <c r="C66" t="s">
        <v>638</v>
      </c>
      <c r="D66">
        <v>481</v>
      </c>
      <c r="E66" t="s">
        <v>30</v>
      </c>
      <c r="F66">
        <v>115.83600831600801</v>
      </c>
      <c r="G66">
        <v>55717.120000000003</v>
      </c>
    </row>
    <row r="67" spans="2:7" x14ac:dyDescent="0.25">
      <c r="B67" t="s">
        <v>639</v>
      </c>
      <c r="C67" t="s">
        <v>640</v>
      </c>
      <c r="D67">
        <v>4</v>
      </c>
      <c r="E67" t="s">
        <v>30</v>
      </c>
      <c r="F67">
        <v>213.85</v>
      </c>
      <c r="G67">
        <v>855.4</v>
      </c>
    </row>
    <row r="68" spans="2:7" x14ac:dyDescent="0.25">
      <c r="B68" t="s">
        <v>641</v>
      </c>
      <c r="C68" t="s">
        <v>642</v>
      </c>
      <c r="D68">
        <v>27</v>
      </c>
      <c r="E68" t="s">
        <v>30</v>
      </c>
      <c r="F68">
        <v>426.38888888888903</v>
      </c>
      <c r="G68">
        <v>11512.5</v>
      </c>
    </row>
    <row r="69" spans="2:7" x14ac:dyDescent="0.25">
      <c r="B69" t="s">
        <v>643</v>
      </c>
      <c r="C69" t="s">
        <v>644</v>
      </c>
      <c r="D69">
        <v>52</v>
      </c>
      <c r="E69" t="s">
        <v>30</v>
      </c>
      <c r="F69">
        <v>28.146923076923098</v>
      </c>
      <c r="G69">
        <v>1463.64</v>
      </c>
    </row>
    <row r="70" spans="2:7" x14ac:dyDescent="0.25">
      <c r="B70" t="s">
        <v>645</v>
      </c>
      <c r="C70" t="s">
        <v>646</v>
      </c>
      <c r="D70">
        <v>4</v>
      </c>
      <c r="E70" t="s">
        <v>30</v>
      </c>
      <c r="F70">
        <v>89.7</v>
      </c>
      <c r="G70">
        <v>358.8</v>
      </c>
    </row>
    <row r="71" spans="2:7" x14ac:dyDescent="0.25">
      <c r="B71" t="s">
        <v>647</v>
      </c>
      <c r="C71" t="s">
        <v>648</v>
      </c>
      <c r="D71">
        <v>385</v>
      </c>
      <c r="E71" t="s">
        <v>589</v>
      </c>
      <c r="F71">
        <v>60.923532467532503</v>
      </c>
      <c r="G71">
        <v>23455.56</v>
      </c>
    </row>
    <row r="72" spans="2:7" x14ac:dyDescent="0.25">
      <c r="B72" t="s">
        <v>649</v>
      </c>
      <c r="C72" t="s">
        <v>650</v>
      </c>
      <c r="D72">
        <v>95</v>
      </c>
      <c r="E72" t="s">
        <v>30</v>
      </c>
      <c r="F72">
        <v>124.28505263157901</v>
      </c>
      <c r="G72">
        <v>11807.08</v>
      </c>
    </row>
    <row r="73" spans="2:7" x14ac:dyDescent="0.25">
      <c r="B73" t="s">
        <v>651</v>
      </c>
      <c r="C73" t="s">
        <v>652</v>
      </c>
      <c r="D73">
        <v>79</v>
      </c>
      <c r="E73" t="s">
        <v>30</v>
      </c>
      <c r="F73">
        <v>44.6</v>
      </c>
      <c r="G73">
        <v>3523.4</v>
      </c>
    </row>
    <row r="74" spans="2:7" x14ac:dyDescent="0.25">
      <c r="B74" t="s">
        <v>4156</v>
      </c>
      <c r="C74" t="s">
        <v>652</v>
      </c>
      <c r="D74">
        <v>14</v>
      </c>
      <c r="E74" t="s">
        <v>30</v>
      </c>
      <c r="F74">
        <v>145.72</v>
      </c>
      <c r="G74">
        <v>2040.08</v>
      </c>
    </row>
    <row r="75" spans="2:7" x14ac:dyDescent="0.25">
      <c r="B75" t="s">
        <v>653</v>
      </c>
      <c r="C75" t="s">
        <v>654</v>
      </c>
      <c r="D75">
        <v>20</v>
      </c>
      <c r="E75" t="s">
        <v>30</v>
      </c>
      <c r="F75">
        <v>230.1</v>
      </c>
      <c r="G75">
        <v>4602</v>
      </c>
    </row>
    <row r="76" spans="2:7" x14ac:dyDescent="0.25">
      <c r="B76" t="s">
        <v>657</v>
      </c>
      <c r="C76" t="s">
        <v>658</v>
      </c>
      <c r="D76">
        <v>6</v>
      </c>
      <c r="E76" t="s">
        <v>30</v>
      </c>
      <c r="F76">
        <v>199.42</v>
      </c>
      <c r="G76">
        <v>1196.52</v>
      </c>
    </row>
    <row r="77" spans="2:7" x14ac:dyDescent="0.25">
      <c r="B77" t="s">
        <v>659</v>
      </c>
      <c r="C77" t="s">
        <v>660</v>
      </c>
      <c r="D77">
        <v>246</v>
      </c>
      <c r="E77" t="s">
        <v>30</v>
      </c>
      <c r="F77">
        <v>115.245528455285</v>
      </c>
      <c r="G77">
        <v>28350.400000000001</v>
      </c>
    </row>
    <row r="78" spans="2:7" x14ac:dyDescent="0.25">
      <c r="B78" t="s">
        <v>661</v>
      </c>
      <c r="C78" t="s">
        <v>662</v>
      </c>
      <c r="D78">
        <v>953</v>
      </c>
      <c r="E78" t="s">
        <v>30</v>
      </c>
      <c r="F78">
        <v>131.68817418677901</v>
      </c>
      <c r="G78">
        <v>125498.83</v>
      </c>
    </row>
    <row r="79" spans="2:7" x14ac:dyDescent="0.25">
      <c r="B79" t="s">
        <v>663</v>
      </c>
      <c r="C79" t="s">
        <v>664</v>
      </c>
      <c r="D79">
        <v>935</v>
      </c>
      <c r="E79" t="s">
        <v>30</v>
      </c>
      <c r="F79">
        <v>120.36</v>
      </c>
      <c r="G79">
        <v>112536.6</v>
      </c>
    </row>
    <row r="80" spans="2:7" x14ac:dyDescent="0.25">
      <c r="B80" t="s">
        <v>665</v>
      </c>
      <c r="C80" t="s">
        <v>666</v>
      </c>
      <c r="D80">
        <v>4</v>
      </c>
      <c r="E80" t="s">
        <v>30</v>
      </c>
      <c r="F80">
        <v>130.28</v>
      </c>
      <c r="G80">
        <v>521.12</v>
      </c>
    </row>
    <row r="81" spans="2:7" x14ac:dyDescent="0.25">
      <c r="B81" t="s">
        <v>667</v>
      </c>
      <c r="C81" t="s">
        <v>668</v>
      </c>
      <c r="D81">
        <v>29</v>
      </c>
      <c r="E81" t="s">
        <v>30</v>
      </c>
      <c r="F81">
        <v>125</v>
      </c>
      <c r="G81">
        <v>3625</v>
      </c>
    </row>
    <row r="82" spans="2:7" x14ac:dyDescent="0.25">
      <c r="B82" t="s">
        <v>669</v>
      </c>
      <c r="C82" t="s">
        <v>670</v>
      </c>
      <c r="D82">
        <v>24</v>
      </c>
      <c r="E82" t="s">
        <v>30</v>
      </c>
      <c r="F82">
        <v>42</v>
      </c>
      <c r="G82">
        <v>1008</v>
      </c>
    </row>
    <row r="83" spans="2:7" x14ac:dyDescent="0.25">
      <c r="B83" t="s">
        <v>671</v>
      </c>
      <c r="C83" t="s">
        <v>672</v>
      </c>
      <c r="D83">
        <v>1</v>
      </c>
      <c r="E83" t="s">
        <v>30</v>
      </c>
      <c r="F83">
        <v>115.64</v>
      </c>
      <c r="G83">
        <v>115.64</v>
      </c>
    </row>
    <row r="84" spans="2:7" x14ac:dyDescent="0.25">
      <c r="B84" t="s">
        <v>673</v>
      </c>
      <c r="C84" t="s">
        <v>674</v>
      </c>
      <c r="D84">
        <v>711</v>
      </c>
      <c r="E84" t="s">
        <v>30</v>
      </c>
      <c r="F84">
        <v>68.989999999999995</v>
      </c>
      <c r="G84">
        <v>49051.89</v>
      </c>
    </row>
    <row r="85" spans="2:7" x14ac:dyDescent="0.25">
      <c r="B85" t="s">
        <v>675</v>
      </c>
      <c r="C85" t="s">
        <v>676</v>
      </c>
      <c r="D85">
        <v>370</v>
      </c>
      <c r="E85" t="s">
        <v>30</v>
      </c>
      <c r="F85">
        <v>1</v>
      </c>
      <c r="G85">
        <v>370</v>
      </c>
    </row>
    <row r="86" spans="2:7" x14ac:dyDescent="0.25">
      <c r="B86" t="s">
        <v>677</v>
      </c>
      <c r="C86" t="s">
        <v>678</v>
      </c>
      <c r="D86">
        <v>10</v>
      </c>
      <c r="E86" t="s">
        <v>30</v>
      </c>
      <c r="F86">
        <v>1</v>
      </c>
      <c r="G86">
        <v>10</v>
      </c>
    </row>
    <row r="87" spans="2:7" x14ac:dyDescent="0.25">
      <c r="B87" t="s">
        <v>679</v>
      </c>
      <c r="C87" t="s">
        <v>680</v>
      </c>
      <c r="D87">
        <v>356</v>
      </c>
      <c r="E87" t="s">
        <v>30</v>
      </c>
      <c r="F87">
        <v>103.499662921348</v>
      </c>
      <c r="G87">
        <v>36845.879999999997</v>
      </c>
    </row>
    <row r="88" spans="2:7" x14ac:dyDescent="0.25">
      <c r="B88" t="s">
        <v>681</v>
      </c>
      <c r="C88" t="s">
        <v>682</v>
      </c>
      <c r="D88">
        <v>999</v>
      </c>
      <c r="E88" t="s">
        <v>30</v>
      </c>
      <c r="F88">
        <v>93.921141141141106</v>
      </c>
      <c r="G88">
        <v>93827.22</v>
      </c>
    </row>
    <row r="89" spans="2:7" x14ac:dyDescent="0.25">
      <c r="B89" t="s">
        <v>683</v>
      </c>
      <c r="C89" t="s">
        <v>684</v>
      </c>
      <c r="D89">
        <v>3</v>
      </c>
      <c r="E89" t="s">
        <v>30</v>
      </c>
      <c r="F89">
        <v>1600.62666666667</v>
      </c>
      <c r="G89">
        <v>4801.88</v>
      </c>
    </row>
    <row r="90" spans="2:7" x14ac:dyDescent="0.25">
      <c r="G90" s="15">
        <f>SUBTOTAL(109,Tabla121[Total])</f>
        <v>4460415.1399999987</v>
      </c>
    </row>
  </sheetData>
  <pageMargins left="0.7" right="0.7" top="0.75" bottom="0.75" header="0.3" footer="0.3"/>
  <pageSetup scale="52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2"/>
  <sheetViews>
    <sheetView view="pageLayout" zoomScaleNormal="10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88.28515625" customWidth="1"/>
    <col min="3" max="3" width="11.5703125" customWidth="1"/>
    <col min="4" max="4" width="12.5703125" customWidth="1"/>
    <col min="5" max="5" width="12" bestFit="1" customWidth="1"/>
    <col min="6" max="6" width="17.42578125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4360</v>
      </c>
    </row>
    <row r="6" spans="1:6" x14ac:dyDescent="0.25">
      <c r="B6" s="12" t="s">
        <v>685</v>
      </c>
    </row>
    <row r="8" spans="1:6" ht="30" x14ac:dyDescent="0.25">
      <c r="A8" t="s">
        <v>22</v>
      </c>
      <c r="B8" t="s">
        <v>23</v>
      </c>
      <c r="C8" s="1" t="s">
        <v>4372</v>
      </c>
      <c r="D8" s="1" t="s">
        <v>512</v>
      </c>
      <c r="E8" t="s">
        <v>26</v>
      </c>
      <c r="F8" t="s">
        <v>27</v>
      </c>
    </row>
    <row r="9" spans="1:6" x14ac:dyDescent="0.25">
      <c r="A9" t="s">
        <v>687</v>
      </c>
      <c r="B9" t="s">
        <v>688</v>
      </c>
      <c r="C9">
        <v>4</v>
      </c>
      <c r="D9" t="s">
        <v>30</v>
      </c>
      <c r="E9">
        <v>6703.59</v>
      </c>
      <c r="F9">
        <v>26814.36</v>
      </c>
    </row>
    <row r="10" spans="1:6" x14ac:dyDescent="0.25">
      <c r="A10" t="s">
        <v>689</v>
      </c>
      <c r="B10" t="s">
        <v>690</v>
      </c>
      <c r="C10">
        <v>13</v>
      </c>
      <c r="D10" t="s">
        <v>30</v>
      </c>
      <c r="E10">
        <v>276.12</v>
      </c>
      <c r="F10">
        <v>3589.56</v>
      </c>
    </row>
    <row r="11" spans="1:6" x14ac:dyDescent="0.25">
      <c r="A11" t="s">
        <v>691</v>
      </c>
      <c r="B11" t="s">
        <v>692</v>
      </c>
      <c r="C11">
        <v>168</v>
      </c>
      <c r="D11" t="s">
        <v>30</v>
      </c>
      <c r="E11">
        <v>25.7938095238095</v>
      </c>
      <c r="F11">
        <v>4333.3599999999997</v>
      </c>
    </row>
    <row r="12" spans="1:6" x14ac:dyDescent="0.25">
      <c r="A12" t="s">
        <v>693</v>
      </c>
      <c r="B12" t="s">
        <v>694</v>
      </c>
      <c r="C12">
        <v>3</v>
      </c>
      <c r="D12" t="s">
        <v>30</v>
      </c>
      <c r="E12">
        <v>23897.07</v>
      </c>
      <c r="F12">
        <v>71691.210000000006</v>
      </c>
    </row>
    <row r="13" spans="1:6" x14ac:dyDescent="0.25">
      <c r="A13" t="s">
        <v>695</v>
      </c>
      <c r="B13" t="s">
        <v>696</v>
      </c>
      <c r="C13">
        <v>4</v>
      </c>
      <c r="D13" t="s">
        <v>30</v>
      </c>
      <c r="E13">
        <v>2990.03</v>
      </c>
      <c r="F13">
        <v>11960.12</v>
      </c>
    </row>
    <row r="14" spans="1:6" x14ac:dyDescent="0.25">
      <c r="A14" t="s">
        <v>697</v>
      </c>
      <c r="B14" t="s">
        <v>698</v>
      </c>
      <c r="C14">
        <v>3810</v>
      </c>
      <c r="D14" t="s">
        <v>30</v>
      </c>
      <c r="E14">
        <v>38.635950131233599</v>
      </c>
      <c r="F14">
        <v>147202.97</v>
      </c>
    </row>
    <row r="15" spans="1:6" x14ac:dyDescent="0.25">
      <c r="A15" t="s">
        <v>699</v>
      </c>
      <c r="B15" t="s">
        <v>700</v>
      </c>
      <c r="C15">
        <v>7709</v>
      </c>
      <c r="D15" t="s">
        <v>30</v>
      </c>
      <c r="E15">
        <v>13.01</v>
      </c>
      <c r="F15">
        <v>100294.09</v>
      </c>
    </row>
    <row r="16" spans="1:6" x14ac:dyDescent="0.25">
      <c r="A16" t="s">
        <v>703</v>
      </c>
      <c r="B16" t="s">
        <v>704</v>
      </c>
      <c r="C16">
        <v>265</v>
      </c>
      <c r="D16" t="s">
        <v>30</v>
      </c>
      <c r="E16">
        <v>63.665094339622598</v>
      </c>
      <c r="F16">
        <v>16871.25</v>
      </c>
    </row>
    <row r="17" spans="1:6" x14ac:dyDescent="0.25">
      <c r="A17" t="s">
        <v>705</v>
      </c>
      <c r="B17" t="s">
        <v>706</v>
      </c>
      <c r="C17">
        <v>33</v>
      </c>
      <c r="D17" t="s">
        <v>30</v>
      </c>
      <c r="E17">
        <v>30.296363636363601</v>
      </c>
      <c r="F17">
        <v>999.78</v>
      </c>
    </row>
    <row r="18" spans="1:6" x14ac:dyDescent="0.25">
      <c r="A18" t="s">
        <v>707</v>
      </c>
      <c r="B18" t="s">
        <v>708</v>
      </c>
      <c r="C18">
        <v>301</v>
      </c>
      <c r="D18" t="s">
        <v>30</v>
      </c>
      <c r="E18">
        <v>15</v>
      </c>
      <c r="F18">
        <v>4515</v>
      </c>
    </row>
    <row r="19" spans="1:6" x14ac:dyDescent="0.25">
      <c r="A19" t="s">
        <v>709</v>
      </c>
      <c r="B19" t="s">
        <v>710</v>
      </c>
      <c r="C19">
        <v>22</v>
      </c>
      <c r="D19" t="s">
        <v>30</v>
      </c>
      <c r="E19">
        <v>624.22</v>
      </c>
      <c r="F19">
        <v>13732.84</v>
      </c>
    </row>
    <row r="20" spans="1:6" x14ac:dyDescent="0.25">
      <c r="A20" t="s">
        <v>711</v>
      </c>
      <c r="B20" t="s">
        <v>712</v>
      </c>
      <c r="C20">
        <v>295</v>
      </c>
      <c r="D20" t="s">
        <v>30</v>
      </c>
      <c r="E20">
        <v>160.47999999999999</v>
      </c>
      <c r="F20">
        <v>47341.599999999999</v>
      </c>
    </row>
    <row r="21" spans="1:6" x14ac:dyDescent="0.25">
      <c r="A21" t="s">
        <v>4157</v>
      </c>
      <c r="B21" t="s">
        <v>4158</v>
      </c>
      <c r="C21">
        <v>38</v>
      </c>
      <c r="D21" t="s">
        <v>30</v>
      </c>
      <c r="E21">
        <v>165.11</v>
      </c>
      <c r="F21">
        <v>6274.18</v>
      </c>
    </row>
    <row r="22" spans="1:6" x14ac:dyDescent="0.25">
      <c r="A22" t="s">
        <v>713</v>
      </c>
      <c r="B22" t="s">
        <v>714</v>
      </c>
      <c r="C22">
        <v>152</v>
      </c>
      <c r="D22" t="s">
        <v>30</v>
      </c>
      <c r="E22">
        <v>4.8684210526315796</v>
      </c>
      <c r="F22">
        <v>740</v>
      </c>
    </row>
    <row r="23" spans="1:6" x14ac:dyDescent="0.25">
      <c r="A23" t="s">
        <v>715</v>
      </c>
      <c r="B23" t="s">
        <v>716</v>
      </c>
      <c r="C23">
        <v>1</v>
      </c>
      <c r="D23" t="s">
        <v>30</v>
      </c>
      <c r="E23">
        <v>295</v>
      </c>
      <c r="F23">
        <v>295</v>
      </c>
    </row>
    <row r="24" spans="1:6" x14ac:dyDescent="0.25">
      <c r="A24" t="s">
        <v>717</v>
      </c>
      <c r="B24" t="s">
        <v>718</v>
      </c>
      <c r="C24">
        <v>100</v>
      </c>
      <c r="D24" t="s">
        <v>30</v>
      </c>
      <c r="E24">
        <v>295</v>
      </c>
      <c r="F24">
        <v>29500</v>
      </c>
    </row>
    <row r="25" spans="1:6" x14ac:dyDescent="0.25">
      <c r="A25" t="s">
        <v>719</v>
      </c>
      <c r="B25" t="s">
        <v>720</v>
      </c>
      <c r="C25">
        <v>52</v>
      </c>
      <c r="D25" t="s">
        <v>30</v>
      </c>
      <c r="E25">
        <v>251.79</v>
      </c>
      <c r="F25">
        <v>13093.08</v>
      </c>
    </row>
    <row r="26" spans="1:6" x14ac:dyDescent="0.25">
      <c r="A26" t="s">
        <v>721</v>
      </c>
      <c r="B26" t="s">
        <v>722</v>
      </c>
      <c r="C26">
        <v>376</v>
      </c>
      <c r="D26" t="s">
        <v>30</v>
      </c>
      <c r="E26">
        <v>100.3</v>
      </c>
      <c r="F26">
        <v>37712.800000000003</v>
      </c>
    </row>
    <row r="27" spans="1:6" x14ac:dyDescent="0.25">
      <c r="A27" t="s">
        <v>723</v>
      </c>
      <c r="B27" t="s">
        <v>724</v>
      </c>
      <c r="C27">
        <v>363</v>
      </c>
      <c r="D27" t="s">
        <v>30</v>
      </c>
      <c r="E27">
        <v>132.16</v>
      </c>
      <c r="F27">
        <v>47974.080000000002</v>
      </c>
    </row>
    <row r="28" spans="1:6" x14ac:dyDescent="0.25">
      <c r="A28" t="s">
        <v>725</v>
      </c>
      <c r="B28" t="s">
        <v>726</v>
      </c>
      <c r="C28">
        <v>367</v>
      </c>
      <c r="D28" t="s">
        <v>30</v>
      </c>
      <c r="E28">
        <v>125.18430517711199</v>
      </c>
      <c r="F28">
        <v>45942.64</v>
      </c>
    </row>
    <row r="29" spans="1:6" x14ac:dyDescent="0.25">
      <c r="A29" t="s">
        <v>727</v>
      </c>
      <c r="B29" t="s">
        <v>728</v>
      </c>
      <c r="C29">
        <v>14</v>
      </c>
      <c r="D29" t="s">
        <v>30</v>
      </c>
      <c r="E29">
        <v>531</v>
      </c>
      <c r="F29">
        <v>7434</v>
      </c>
    </row>
    <row r="30" spans="1:6" x14ac:dyDescent="0.25">
      <c r="A30" t="s">
        <v>729</v>
      </c>
      <c r="B30" t="s">
        <v>730</v>
      </c>
      <c r="C30">
        <v>500</v>
      </c>
      <c r="D30" t="s">
        <v>30</v>
      </c>
      <c r="E30">
        <v>778.57816000000003</v>
      </c>
      <c r="F30">
        <v>389289.08</v>
      </c>
    </row>
    <row r="31" spans="1:6" x14ac:dyDescent="0.25">
      <c r="A31" t="s">
        <v>731</v>
      </c>
      <c r="B31" t="s">
        <v>732</v>
      </c>
      <c r="C31">
        <v>182</v>
      </c>
      <c r="D31" t="s">
        <v>30</v>
      </c>
      <c r="E31">
        <v>226.190604395604</v>
      </c>
      <c r="F31">
        <v>41166.69</v>
      </c>
    </row>
    <row r="32" spans="1:6" x14ac:dyDescent="0.25">
      <c r="A32" t="s">
        <v>733</v>
      </c>
      <c r="B32" t="s">
        <v>734</v>
      </c>
      <c r="C32">
        <v>1</v>
      </c>
      <c r="D32" t="s">
        <v>30</v>
      </c>
      <c r="E32">
        <v>1416</v>
      </c>
      <c r="F32">
        <v>1416</v>
      </c>
    </row>
    <row r="33" spans="1:6" x14ac:dyDescent="0.25">
      <c r="A33" t="s">
        <v>735</v>
      </c>
      <c r="B33" t="s">
        <v>736</v>
      </c>
      <c r="C33">
        <v>4</v>
      </c>
      <c r="D33" t="s">
        <v>30</v>
      </c>
      <c r="E33">
        <v>50</v>
      </c>
      <c r="F33">
        <v>200</v>
      </c>
    </row>
    <row r="34" spans="1:6" x14ac:dyDescent="0.25">
      <c r="A34" t="s">
        <v>737</v>
      </c>
      <c r="B34" t="s">
        <v>738</v>
      </c>
      <c r="C34">
        <v>1</v>
      </c>
      <c r="D34" t="s">
        <v>30</v>
      </c>
      <c r="E34">
        <v>750</v>
      </c>
      <c r="F34">
        <v>750</v>
      </c>
    </row>
    <row r="35" spans="1:6" x14ac:dyDescent="0.25">
      <c r="A35" t="s">
        <v>739</v>
      </c>
      <c r="B35" t="s">
        <v>740</v>
      </c>
      <c r="C35">
        <v>4</v>
      </c>
      <c r="D35" t="s">
        <v>30</v>
      </c>
      <c r="E35">
        <v>50</v>
      </c>
      <c r="F35">
        <v>200</v>
      </c>
    </row>
    <row r="36" spans="1:6" x14ac:dyDescent="0.25">
      <c r="A36" t="s">
        <v>741</v>
      </c>
      <c r="B36" t="s">
        <v>742</v>
      </c>
      <c r="C36">
        <v>239</v>
      </c>
      <c r="D36" t="s">
        <v>30</v>
      </c>
      <c r="E36">
        <v>17.7</v>
      </c>
      <c r="F36">
        <v>4230.3</v>
      </c>
    </row>
    <row r="37" spans="1:6" x14ac:dyDescent="0.25">
      <c r="A37" t="s">
        <v>743</v>
      </c>
      <c r="B37" t="s">
        <v>744</v>
      </c>
      <c r="C37">
        <v>215</v>
      </c>
      <c r="D37" t="s">
        <v>30</v>
      </c>
      <c r="E37">
        <v>22.59</v>
      </c>
      <c r="F37">
        <v>4856.8500000000004</v>
      </c>
    </row>
    <row r="38" spans="1:6" x14ac:dyDescent="0.25">
      <c r="A38" t="s">
        <v>745</v>
      </c>
      <c r="B38" t="s">
        <v>746</v>
      </c>
      <c r="C38">
        <v>110</v>
      </c>
      <c r="D38" t="s">
        <v>30</v>
      </c>
      <c r="E38">
        <v>20.440000000000001</v>
      </c>
      <c r="F38">
        <v>2248.4</v>
      </c>
    </row>
    <row r="39" spans="1:6" x14ac:dyDescent="0.25">
      <c r="A39" t="s">
        <v>747</v>
      </c>
      <c r="B39" t="s">
        <v>748</v>
      </c>
      <c r="C39">
        <v>4</v>
      </c>
      <c r="D39" t="s">
        <v>30</v>
      </c>
      <c r="E39">
        <v>2267.52</v>
      </c>
      <c r="F39">
        <v>9070.08</v>
      </c>
    </row>
    <row r="40" spans="1:6" x14ac:dyDescent="0.25">
      <c r="A40" t="s">
        <v>4373</v>
      </c>
      <c r="B40" t="s">
        <v>4374</v>
      </c>
      <c r="C40">
        <v>150</v>
      </c>
      <c r="D40" t="s">
        <v>30</v>
      </c>
      <c r="E40">
        <v>186.91</v>
      </c>
      <c r="F40">
        <v>28036.5</v>
      </c>
    </row>
    <row r="41" spans="1:6" x14ac:dyDescent="0.25">
      <c r="A41" t="s">
        <v>751</v>
      </c>
      <c r="B41" t="s">
        <v>752</v>
      </c>
      <c r="C41">
        <v>521</v>
      </c>
      <c r="D41" t="s">
        <v>30</v>
      </c>
      <c r="E41">
        <v>59.639059500959704</v>
      </c>
      <c r="F41">
        <v>31071.95</v>
      </c>
    </row>
    <row r="42" spans="1:6" x14ac:dyDescent="0.25">
      <c r="A42" t="s">
        <v>753</v>
      </c>
      <c r="B42" t="s">
        <v>754</v>
      </c>
      <c r="C42">
        <v>50</v>
      </c>
      <c r="D42" t="s">
        <v>30</v>
      </c>
      <c r="E42">
        <v>166.38</v>
      </c>
      <c r="F42">
        <v>8319</v>
      </c>
    </row>
    <row r="43" spans="1:6" x14ac:dyDescent="0.25">
      <c r="A43" t="s">
        <v>755</v>
      </c>
      <c r="B43" t="s">
        <v>756</v>
      </c>
      <c r="C43">
        <v>11</v>
      </c>
      <c r="D43" t="s">
        <v>30</v>
      </c>
      <c r="E43">
        <v>215</v>
      </c>
      <c r="F43">
        <v>2365</v>
      </c>
    </row>
    <row r="44" spans="1:6" x14ac:dyDescent="0.25">
      <c r="A44" t="s">
        <v>757</v>
      </c>
      <c r="B44" t="s">
        <v>758</v>
      </c>
      <c r="C44">
        <v>1</v>
      </c>
      <c r="D44" t="s">
        <v>30</v>
      </c>
      <c r="E44">
        <v>6395.6</v>
      </c>
      <c r="F44">
        <v>6395.6</v>
      </c>
    </row>
    <row r="45" spans="1:6" x14ac:dyDescent="0.25">
      <c r="A45" t="s">
        <v>759</v>
      </c>
      <c r="B45" t="s">
        <v>760</v>
      </c>
      <c r="C45">
        <v>757</v>
      </c>
      <c r="D45" t="s">
        <v>30</v>
      </c>
      <c r="E45">
        <v>63.05</v>
      </c>
      <c r="F45">
        <v>47728.85</v>
      </c>
    </row>
    <row r="46" spans="1:6" x14ac:dyDescent="0.25">
      <c r="A46" t="s">
        <v>761</v>
      </c>
      <c r="B46" t="s">
        <v>762</v>
      </c>
      <c r="C46">
        <v>63</v>
      </c>
      <c r="D46" t="s">
        <v>30</v>
      </c>
      <c r="E46">
        <v>32.4968253968254</v>
      </c>
      <c r="F46">
        <v>2047.3</v>
      </c>
    </row>
    <row r="47" spans="1:6" x14ac:dyDescent="0.25">
      <c r="A47" t="s">
        <v>763</v>
      </c>
      <c r="B47" t="s">
        <v>764</v>
      </c>
      <c r="C47">
        <v>42</v>
      </c>
      <c r="D47" t="s">
        <v>30</v>
      </c>
      <c r="E47">
        <v>93</v>
      </c>
      <c r="F47">
        <v>3906</v>
      </c>
    </row>
    <row r="48" spans="1:6" x14ac:dyDescent="0.25">
      <c r="A48" t="s">
        <v>765</v>
      </c>
      <c r="B48" t="s">
        <v>766</v>
      </c>
      <c r="C48">
        <v>550</v>
      </c>
      <c r="D48" t="s">
        <v>767</v>
      </c>
      <c r="E48">
        <v>3.42</v>
      </c>
      <c r="F48">
        <v>1881</v>
      </c>
    </row>
    <row r="49" spans="1:6" x14ac:dyDescent="0.25">
      <c r="A49" t="s">
        <v>768</v>
      </c>
      <c r="B49" t="s">
        <v>769</v>
      </c>
      <c r="C49">
        <v>1519</v>
      </c>
      <c r="D49" t="s">
        <v>30</v>
      </c>
      <c r="E49">
        <v>4.8922975641869604</v>
      </c>
      <c r="F49">
        <v>7431.4</v>
      </c>
    </row>
    <row r="50" spans="1:6" x14ac:dyDescent="0.25">
      <c r="A50" t="s">
        <v>770</v>
      </c>
      <c r="B50" t="s">
        <v>771</v>
      </c>
      <c r="C50">
        <v>472</v>
      </c>
      <c r="D50" t="s">
        <v>30</v>
      </c>
      <c r="E50">
        <v>15.761779661017</v>
      </c>
      <c r="F50">
        <v>7439.56</v>
      </c>
    </row>
    <row r="51" spans="1:6" x14ac:dyDescent="0.25">
      <c r="A51" t="s">
        <v>772</v>
      </c>
      <c r="B51" t="s">
        <v>773</v>
      </c>
      <c r="C51">
        <v>3481</v>
      </c>
      <c r="D51" t="s">
        <v>30</v>
      </c>
      <c r="E51">
        <v>41.3</v>
      </c>
      <c r="F51">
        <v>143765.29999999999</v>
      </c>
    </row>
    <row r="52" spans="1:6" x14ac:dyDescent="0.25">
      <c r="A52" t="s">
        <v>774</v>
      </c>
      <c r="B52" t="s">
        <v>775</v>
      </c>
      <c r="C52">
        <v>4294</v>
      </c>
      <c r="D52" t="s">
        <v>4375</v>
      </c>
      <c r="E52">
        <v>13.8130391243596</v>
      </c>
      <c r="F52">
        <v>59313.19</v>
      </c>
    </row>
    <row r="53" spans="1:6" x14ac:dyDescent="0.25">
      <c r="A53" t="s">
        <v>776</v>
      </c>
      <c r="B53" t="s">
        <v>777</v>
      </c>
      <c r="C53">
        <v>80</v>
      </c>
      <c r="D53" t="s">
        <v>778</v>
      </c>
      <c r="E53">
        <v>34.22</v>
      </c>
      <c r="F53">
        <v>2737.6</v>
      </c>
    </row>
    <row r="54" spans="1:6" x14ac:dyDescent="0.25">
      <c r="A54" t="s">
        <v>779</v>
      </c>
      <c r="B54" t="s">
        <v>780</v>
      </c>
      <c r="C54">
        <v>373</v>
      </c>
      <c r="D54" t="s">
        <v>30</v>
      </c>
      <c r="E54">
        <v>18.873002680965101</v>
      </c>
      <c r="F54">
        <v>7039.63</v>
      </c>
    </row>
    <row r="55" spans="1:6" x14ac:dyDescent="0.25">
      <c r="A55" t="s">
        <v>781</v>
      </c>
      <c r="B55" t="s">
        <v>782</v>
      </c>
      <c r="C55">
        <v>635</v>
      </c>
      <c r="D55" t="s">
        <v>30</v>
      </c>
      <c r="E55">
        <v>32.326598425196799</v>
      </c>
      <c r="F55">
        <v>20527.39</v>
      </c>
    </row>
    <row r="56" spans="1:6" x14ac:dyDescent="0.25">
      <c r="A56" t="s">
        <v>783</v>
      </c>
      <c r="B56" t="s">
        <v>784</v>
      </c>
      <c r="C56">
        <v>1</v>
      </c>
      <c r="D56" t="s">
        <v>30</v>
      </c>
      <c r="E56">
        <v>1</v>
      </c>
      <c r="F56">
        <v>1</v>
      </c>
    </row>
    <row r="57" spans="1:6" x14ac:dyDescent="0.25">
      <c r="A57" t="s">
        <v>785</v>
      </c>
      <c r="B57" t="s">
        <v>786</v>
      </c>
      <c r="C57">
        <v>118</v>
      </c>
      <c r="D57" t="s">
        <v>30</v>
      </c>
      <c r="E57">
        <v>378</v>
      </c>
      <c r="F57">
        <v>44604</v>
      </c>
    </row>
    <row r="58" spans="1:6" x14ac:dyDescent="0.25">
      <c r="A58" t="s">
        <v>4376</v>
      </c>
      <c r="B58" t="s">
        <v>4377</v>
      </c>
      <c r="C58">
        <v>1690</v>
      </c>
      <c r="D58" t="s">
        <v>30</v>
      </c>
      <c r="E58">
        <v>56.25</v>
      </c>
      <c r="F58">
        <v>95062.5</v>
      </c>
    </row>
    <row r="59" spans="1:6" x14ac:dyDescent="0.25">
      <c r="A59" t="s">
        <v>787</v>
      </c>
      <c r="B59" t="s">
        <v>788</v>
      </c>
      <c r="C59">
        <v>2760</v>
      </c>
      <c r="D59" t="s">
        <v>30</v>
      </c>
      <c r="E59">
        <v>11.2463768115942</v>
      </c>
      <c r="F59">
        <v>31040</v>
      </c>
    </row>
    <row r="60" spans="1:6" x14ac:dyDescent="0.25">
      <c r="A60" t="s">
        <v>789</v>
      </c>
      <c r="B60" t="s">
        <v>790</v>
      </c>
      <c r="C60">
        <v>41</v>
      </c>
      <c r="D60" t="s">
        <v>30</v>
      </c>
      <c r="E60">
        <v>17</v>
      </c>
      <c r="F60">
        <v>697</v>
      </c>
    </row>
    <row r="61" spans="1:6" x14ac:dyDescent="0.25">
      <c r="A61" t="s">
        <v>791</v>
      </c>
      <c r="B61" t="s">
        <v>792</v>
      </c>
      <c r="C61">
        <v>10</v>
      </c>
      <c r="D61" t="s">
        <v>30</v>
      </c>
      <c r="E61">
        <v>7500</v>
      </c>
      <c r="F61">
        <v>75000</v>
      </c>
    </row>
    <row r="62" spans="1:6" x14ac:dyDescent="0.25">
      <c r="A62" t="s">
        <v>793</v>
      </c>
      <c r="B62" t="s">
        <v>794</v>
      </c>
      <c r="C62">
        <v>101</v>
      </c>
      <c r="D62" t="s">
        <v>30</v>
      </c>
      <c r="E62">
        <v>132.16</v>
      </c>
      <c r="F62">
        <v>13348.16</v>
      </c>
    </row>
    <row r="63" spans="1:6" x14ac:dyDescent="0.25">
      <c r="A63" t="s">
        <v>795</v>
      </c>
      <c r="B63" t="s">
        <v>796</v>
      </c>
      <c r="C63">
        <v>3</v>
      </c>
      <c r="D63" t="s">
        <v>30</v>
      </c>
      <c r="E63">
        <v>452.26</v>
      </c>
      <c r="F63">
        <v>1356.78</v>
      </c>
    </row>
    <row r="64" spans="1:6" x14ac:dyDescent="0.25">
      <c r="A64" t="s">
        <v>797</v>
      </c>
      <c r="B64" t="s">
        <v>798</v>
      </c>
      <c r="C64">
        <v>353</v>
      </c>
      <c r="D64" t="s">
        <v>30</v>
      </c>
      <c r="E64">
        <v>26.02</v>
      </c>
      <c r="F64">
        <v>9185.06</v>
      </c>
    </row>
    <row r="65" spans="1:6" x14ac:dyDescent="0.25">
      <c r="A65" t="s">
        <v>799</v>
      </c>
      <c r="B65" t="s">
        <v>800</v>
      </c>
      <c r="C65">
        <v>1</v>
      </c>
      <c r="D65" t="s">
        <v>30</v>
      </c>
      <c r="E65">
        <v>8259.7199999999993</v>
      </c>
      <c r="F65">
        <v>8259.7199999999993</v>
      </c>
    </row>
    <row r="66" spans="1:6" x14ac:dyDescent="0.25">
      <c r="A66" t="s">
        <v>801</v>
      </c>
      <c r="B66" t="s">
        <v>802</v>
      </c>
      <c r="C66">
        <v>2</v>
      </c>
      <c r="D66" t="s">
        <v>30</v>
      </c>
      <c r="E66">
        <v>8259.7199999999993</v>
      </c>
      <c r="F66">
        <v>16519.439999999999</v>
      </c>
    </row>
    <row r="67" spans="1:6" x14ac:dyDescent="0.25">
      <c r="A67" t="s">
        <v>803</v>
      </c>
      <c r="B67" t="s">
        <v>804</v>
      </c>
      <c r="C67">
        <v>3</v>
      </c>
      <c r="D67" t="s">
        <v>30</v>
      </c>
      <c r="E67">
        <v>8259.7199999999993</v>
      </c>
      <c r="F67">
        <v>24779.16</v>
      </c>
    </row>
    <row r="68" spans="1:6" x14ac:dyDescent="0.25">
      <c r="A68" t="s">
        <v>805</v>
      </c>
      <c r="B68" t="s">
        <v>806</v>
      </c>
      <c r="C68">
        <v>1</v>
      </c>
      <c r="D68" t="s">
        <v>30</v>
      </c>
      <c r="E68">
        <v>8259.7199999999993</v>
      </c>
      <c r="F68">
        <v>8259.7199999999993</v>
      </c>
    </row>
    <row r="69" spans="1:6" x14ac:dyDescent="0.25">
      <c r="A69" t="s">
        <v>807</v>
      </c>
      <c r="B69" t="s">
        <v>808</v>
      </c>
      <c r="C69">
        <v>999</v>
      </c>
      <c r="D69" t="s">
        <v>30</v>
      </c>
      <c r="E69">
        <v>65.003943943943995</v>
      </c>
      <c r="F69">
        <v>64938.94</v>
      </c>
    </row>
    <row r="70" spans="1:6" x14ac:dyDescent="0.25">
      <c r="A70" t="s">
        <v>809</v>
      </c>
      <c r="B70" t="s">
        <v>810</v>
      </c>
      <c r="C70">
        <v>150</v>
      </c>
      <c r="D70" t="s">
        <v>30</v>
      </c>
      <c r="E70">
        <v>9.6433333333333309</v>
      </c>
      <c r="F70">
        <v>1446.5</v>
      </c>
    </row>
    <row r="71" spans="1:6" x14ac:dyDescent="0.25">
      <c r="A71" t="s">
        <v>811</v>
      </c>
      <c r="B71" t="s">
        <v>812</v>
      </c>
      <c r="C71">
        <v>150</v>
      </c>
      <c r="D71" t="s">
        <v>30</v>
      </c>
      <c r="E71">
        <v>2.4500000000000002</v>
      </c>
      <c r="F71">
        <v>367.5</v>
      </c>
    </row>
    <row r="72" spans="1:6" x14ac:dyDescent="0.25">
      <c r="A72" t="s">
        <v>813</v>
      </c>
      <c r="B72" t="s">
        <v>814</v>
      </c>
      <c r="C72">
        <v>200</v>
      </c>
      <c r="D72" t="s">
        <v>30</v>
      </c>
      <c r="E72">
        <v>4.1500000000000004</v>
      </c>
      <c r="F72">
        <v>830</v>
      </c>
    </row>
    <row r="73" spans="1:6" x14ac:dyDescent="0.25">
      <c r="A73" t="s">
        <v>815</v>
      </c>
      <c r="B73" t="s">
        <v>816</v>
      </c>
      <c r="C73">
        <v>200</v>
      </c>
      <c r="D73" t="s">
        <v>30</v>
      </c>
      <c r="E73">
        <v>4.1500000000000004</v>
      </c>
      <c r="F73">
        <v>830</v>
      </c>
    </row>
    <row r="74" spans="1:6" x14ac:dyDescent="0.25">
      <c r="A74" t="s">
        <v>817</v>
      </c>
      <c r="B74" t="s">
        <v>818</v>
      </c>
      <c r="C74">
        <v>250</v>
      </c>
      <c r="D74" t="s">
        <v>30</v>
      </c>
      <c r="E74">
        <v>4.1500000000000004</v>
      </c>
      <c r="F74">
        <v>1037.5</v>
      </c>
    </row>
    <row r="75" spans="1:6" x14ac:dyDescent="0.25">
      <c r="A75" t="s">
        <v>819</v>
      </c>
      <c r="B75" t="s">
        <v>820</v>
      </c>
      <c r="C75">
        <v>30</v>
      </c>
      <c r="D75" t="s">
        <v>30</v>
      </c>
      <c r="E75">
        <v>1</v>
      </c>
      <c r="F75">
        <v>30</v>
      </c>
    </row>
    <row r="76" spans="1:6" x14ac:dyDescent="0.25">
      <c r="A76" t="s">
        <v>4159</v>
      </c>
      <c r="B76" t="s">
        <v>4160</v>
      </c>
      <c r="C76">
        <v>40</v>
      </c>
      <c r="D76" t="s">
        <v>30</v>
      </c>
      <c r="E76">
        <v>41.3</v>
      </c>
      <c r="F76">
        <v>1652</v>
      </c>
    </row>
    <row r="77" spans="1:6" x14ac:dyDescent="0.25">
      <c r="A77" t="s">
        <v>821</v>
      </c>
      <c r="B77" t="s">
        <v>822</v>
      </c>
      <c r="C77">
        <v>17</v>
      </c>
      <c r="D77" t="s">
        <v>823</v>
      </c>
      <c r="E77">
        <v>48.38</v>
      </c>
      <c r="F77">
        <v>822.46</v>
      </c>
    </row>
    <row r="78" spans="1:6" x14ac:dyDescent="0.25">
      <c r="A78" t="s">
        <v>824</v>
      </c>
      <c r="B78" t="s">
        <v>825</v>
      </c>
      <c r="C78">
        <v>93</v>
      </c>
      <c r="D78" t="s">
        <v>30</v>
      </c>
      <c r="E78">
        <v>25.96</v>
      </c>
      <c r="F78">
        <v>2414.2800000000002</v>
      </c>
    </row>
    <row r="79" spans="1:6" x14ac:dyDescent="0.25">
      <c r="A79" t="s">
        <v>826</v>
      </c>
      <c r="B79" t="s">
        <v>827</v>
      </c>
      <c r="C79">
        <v>1305</v>
      </c>
      <c r="D79" t="s">
        <v>30</v>
      </c>
      <c r="E79">
        <v>42.455586206896598</v>
      </c>
      <c r="F79">
        <v>55404.54</v>
      </c>
    </row>
    <row r="80" spans="1:6" x14ac:dyDescent="0.25">
      <c r="A80" t="s">
        <v>828</v>
      </c>
      <c r="B80" t="s">
        <v>829</v>
      </c>
      <c r="C80">
        <v>101</v>
      </c>
      <c r="D80" t="s">
        <v>30</v>
      </c>
      <c r="E80">
        <v>130.60396039604001</v>
      </c>
      <c r="F80">
        <v>13191</v>
      </c>
    </row>
    <row r="81" spans="1:6" x14ac:dyDescent="0.25">
      <c r="A81" t="s">
        <v>830</v>
      </c>
      <c r="B81" t="s">
        <v>831</v>
      </c>
      <c r="C81">
        <v>304</v>
      </c>
      <c r="D81" t="s">
        <v>30</v>
      </c>
      <c r="E81">
        <v>14.5</v>
      </c>
      <c r="F81">
        <v>4408</v>
      </c>
    </row>
    <row r="82" spans="1:6" x14ac:dyDescent="0.25">
      <c r="A82" t="s">
        <v>832</v>
      </c>
      <c r="B82" t="s">
        <v>833</v>
      </c>
      <c r="C82">
        <v>332</v>
      </c>
      <c r="D82" t="s">
        <v>30</v>
      </c>
      <c r="E82">
        <v>22</v>
      </c>
      <c r="F82">
        <v>7304</v>
      </c>
    </row>
    <row r="83" spans="1:6" x14ac:dyDescent="0.25">
      <c r="A83" t="s">
        <v>834</v>
      </c>
      <c r="B83" t="s">
        <v>835</v>
      </c>
      <c r="C83">
        <v>600</v>
      </c>
      <c r="D83" t="s">
        <v>30</v>
      </c>
      <c r="E83">
        <v>29.5</v>
      </c>
      <c r="F83">
        <v>17700</v>
      </c>
    </row>
    <row r="84" spans="1:6" x14ac:dyDescent="0.25">
      <c r="A84" t="s">
        <v>838</v>
      </c>
      <c r="B84" t="s">
        <v>839</v>
      </c>
      <c r="C84">
        <v>90</v>
      </c>
      <c r="D84" t="s">
        <v>840</v>
      </c>
      <c r="E84">
        <v>63.72</v>
      </c>
      <c r="F84">
        <v>5734.8</v>
      </c>
    </row>
    <row r="85" spans="1:6" x14ac:dyDescent="0.25">
      <c r="A85" t="s">
        <v>841</v>
      </c>
      <c r="B85" t="s">
        <v>842</v>
      </c>
      <c r="C85">
        <v>1183</v>
      </c>
      <c r="D85" t="s">
        <v>589</v>
      </c>
      <c r="E85">
        <v>6.8016906170752298</v>
      </c>
      <c r="F85">
        <v>8046.4</v>
      </c>
    </row>
    <row r="86" spans="1:6" x14ac:dyDescent="0.25">
      <c r="A86" t="s">
        <v>843</v>
      </c>
      <c r="B86" t="s">
        <v>844</v>
      </c>
      <c r="C86">
        <v>14</v>
      </c>
      <c r="D86" t="s">
        <v>30</v>
      </c>
      <c r="E86">
        <v>40</v>
      </c>
      <c r="F86">
        <v>560</v>
      </c>
    </row>
    <row r="87" spans="1:6" x14ac:dyDescent="0.25">
      <c r="A87" t="s">
        <v>845</v>
      </c>
      <c r="B87" t="s">
        <v>846</v>
      </c>
      <c r="C87">
        <v>17</v>
      </c>
      <c r="D87" t="s">
        <v>30</v>
      </c>
      <c r="E87">
        <v>365.99</v>
      </c>
      <c r="F87">
        <v>6221.83</v>
      </c>
    </row>
    <row r="88" spans="1:6" x14ac:dyDescent="0.25">
      <c r="A88" t="s">
        <v>847</v>
      </c>
      <c r="B88" t="s">
        <v>848</v>
      </c>
      <c r="C88">
        <v>2195</v>
      </c>
      <c r="D88" t="s">
        <v>30</v>
      </c>
      <c r="E88">
        <v>269.97102961275601</v>
      </c>
      <c r="F88">
        <v>592586.41</v>
      </c>
    </row>
    <row r="89" spans="1:6" x14ac:dyDescent="0.25">
      <c r="A89" t="s">
        <v>849</v>
      </c>
      <c r="B89" t="s">
        <v>850</v>
      </c>
      <c r="C89">
        <v>64</v>
      </c>
      <c r="D89" t="s">
        <v>30</v>
      </c>
      <c r="E89">
        <v>114.01</v>
      </c>
      <c r="F89">
        <v>7296.64</v>
      </c>
    </row>
    <row r="90" spans="1:6" x14ac:dyDescent="0.25">
      <c r="A90" t="s">
        <v>851</v>
      </c>
      <c r="B90" t="s">
        <v>852</v>
      </c>
      <c r="C90">
        <v>277</v>
      </c>
      <c r="D90" t="s">
        <v>30</v>
      </c>
      <c r="E90">
        <v>114.01</v>
      </c>
      <c r="F90">
        <v>31580.77</v>
      </c>
    </row>
    <row r="91" spans="1:6" x14ac:dyDescent="0.25">
      <c r="A91" t="s">
        <v>853</v>
      </c>
      <c r="B91" t="s">
        <v>854</v>
      </c>
      <c r="C91">
        <v>879</v>
      </c>
      <c r="D91" t="s">
        <v>30</v>
      </c>
      <c r="E91">
        <v>114.149897610922</v>
      </c>
      <c r="F91">
        <v>100337.76</v>
      </c>
    </row>
    <row r="92" spans="1:6" x14ac:dyDescent="0.25">
      <c r="A92" t="s">
        <v>855</v>
      </c>
      <c r="B92" t="s">
        <v>856</v>
      </c>
      <c r="C92">
        <v>1453</v>
      </c>
      <c r="D92" t="s">
        <v>30</v>
      </c>
      <c r="E92">
        <v>109.371108052306</v>
      </c>
      <c r="F92">
        <v>158916.22</v>
      </c>
    </row>
    <row r="93" spans="1:6" x14ac:dyDescent="0.25">
      <c r="A93" t="s">
        <v>857</v>
      </c>
      <c r="B93" t="s">
        <v>858</v>
      </c>
      <c r="C93">
        <v>1500</v>
      </c>
      <c r="D93" t="s">
        <v>30</v>
      </c>
      <c r="E93">
        <v>108.70632000000001</v>
      </c>
      <c r="F93">
        <v>163059.48000000001</v>
      </c>
    </row>
    <row r="94" spans="1:6" x14ac:dyDescent="0.25">
      <c r="A94" t="s">
        <v>859</v>
      </c>
      <c r="B94" t="s">
        <v>860</v>
      </c>
      <c r="C94">
        <v>205</v>
      </c>
      <c r="D94" t="s">
        <v>30</v>
      </c>
      <c r="E94">
        <v>53.1</v>
      </c>
      <c r="F94">
        <v>10885.5</v>
      </c>
    </row>
    <row r="95" spans="1:6" x14ac:dyDescent="0.25">
      <c r="A95" t="s">
        <v>861</v>
      </c>
      <c r="B95" t="s">
        <v>862</v>
      </c>
      <c r="C95">
        <v>180</v>
      </c>
      <c r="D95" t="s">
        <v>30</v>
      </c>
      <c r="E95">
        <v>106.2</v>
      </c>
      <c r="F95">
        <v>19116</v>
      </c>
    </row>
    <row r="96" spans="1:6" x14ac:dyDescent="0.25">
      <c r="A96" t="s">
        <v>863</v>
      </c>
      <c r="B96" t="s">
        <v>864</v>
      </c>
      <c r="C96">
        <v>271</v>
      </c>
      <c r="D96" t="s">
        <v>30</v>
      </c>
      <c r="E96">
        <v>64.900000000000006</v>
      </c>
      <c r="F96">
        <v>17587.900000000001</v>
      </c>
    </row>
    <row r="97" spans="1:6" x14ac:dyDescent="0.25">
      <c r="A97" t="s">
        <v>865</v>
      </c>
      <c r="B97" t="s">
        <v>866</v>
      </c>
      <c r="C97">
        <v>349</v>
      </c>
      <c r="D97" t="s">
        <v>30</v>
      </c>
      <c r="E97">
        <v>60.5</v>
      </c>
      <c r="F97">
        <v>21114.5</v>
      </c>
    </row>
    <row r="98" spans="1:6" x14ac:dyDescent="0.25">
      <c r="A98" t="s">
        <v>867</v>
      </c>
      <c r="B98" t="s">
        <v>868</v>
      </c>
      <c r="C98">
        <v>287</v>
      </c>
      <c r="D98" t="s">
        <v>30</v>
      </c>
      <c r="E98">
        <v>25.96</v>
      </c>
      <c r="F98">
        <v>7450.52</v>
      </c>
    </row>
    <row r="99" spans="1:6" x14ac:dyDescent="0.25">
      <c r="A99" t="s">
        <v>869</v>
      </c>
      <c r="B99" t="s">
        <v>870</v>
      </c>
      <c r="C99">
        <v>11</v>
      </c>
      <c r="D99" t="s">
        <v>30</v>
      </c>
      <c r="E99">
        <v>820.1</v>
      </c>
      <c r="F99">
        <v>9021.1</v>
      </c>
    </row>
    <row r="100" spans="1:6" x14ac:dyDescent="0.25">
      <c r="A100" t="s">
        <v>871</v>
      </c>
      <c r="B100" t="s">
        <v>4161</v>
      </c>
      <c r="C100">
        <v>421</v>
      </c>
      <c r="D100" t="s">
        <v>30</v>
      </c>
      <c r="E100">
        <v>48.82</v>
      </c>
      <c r="F100">
        <v>20553.22</v>
      </c>
    </row>
    <row r="101" spans="1:6" x14ac:dyDescent="0.25">
      <c r="A101" t="s">
        <v>873</v>
      </c>
      <c r="B101" t="s">
        <v>874</v>
      </c>
      <c r="C101">
        <v>36</v>
      </c>
      <c r="D101" t="s">
        <v>30</v>
      </c>
      <c r="E101">
        <v>57.53</v>
      </c>
      <c r="F101">
        <v>2071.08</v>
      </c>
    </row>
    <row r="102" spans="1:6" x14ac:dyDescent="0.25">
      <c r="A102" t="s">
        <v>875</v>
      </c>
      <c r="B102" t="s">
        <v>876</v>
      </c>
      <c r="C102">
        <v>4</v>
      </c>
      <c r="D102" t="s">
        <v>30</v>
      </c>
      <c r="E102">
        <v>2267.52</v>
      </c>
      <c r="F102">
        <v>9070.08</v>
      </c>
    </row>
    <row r="103" spans="1:6" x14ac:dyDescent="0.25">
      <c r="A103" t="s">
        <v>877</v>
      </c>
      <c r="B103" t="s">
        <v>878</v>
      </c>
      <c r="C103">
        <v>4</v>
      </c>
      <c r="D103" t="s">
        <v>30</v>
      </c>
      <c r="E103">
        <v>2267.52</v>
      </c>
      <c r="F103">
        <v>9070.08</v>
      </c>
    </row>
    <row r="104" spans="1:6" x14ac:dyDescent="0.25">
      <c r="A104" t="s">
        <v>881</v>
      </c>
      <c r="B104" t="s">
        <v>882</v>
      </c>
      <c r="C104">
        <v>660</v>
      </c>
      <c r="D104" t="s">
        <v>30</v>
      </c>
      <c r="E104">
        <v>26.9433333333333</v>
      </c>
      <c r="F104">
        <v>17782.599999999999</v>
      </c>
    </row>
    <row r="105" spans="1:6" x14ac:dyDescent="0.25">
      <c r="A105" t="s">
        <v>883</v>
      </c>
      <c r="B105" t="s">
        <v>884</v>
      </c>
      <c r="C105">
        <v>600</v>
      </c>
      <c r="D105" t="s">
        <v>30</v>
      </c>
      <c r="E105">
        <v>70.8</v>
      </c>
      <c r="F105">
        <v>42480</v>
      </c>
    </row>
    <row r="106" spans="1:6" x14ac:dyDescent="0.25">
      <c r="A106" t="s">
        <v>885</v>
      </c>
      <c r="B106" t="s">
        <v>886</v>
      </c>
      <c r="C106">
        <v>87</v>
      </c>
      <c r="D106" t="s">
        <v>30</v>
      </c>
      <c r="E106">
        <v>82.6</v>
      </c>
      <c r="F106">
        <v>7186.2</v>
      </c>
    </row>
    <row r="107" spans="1:6" x14ac:dyDescent="0.25">
      <c r="A107" t="s">
        <v>4162</v>
      </c>
      <c r="B107" t="s">
        <v>4163</v>
      </c>
      <c r="C107">
        <v>146</v>
      </c>
      <c r="D107" t="s">
        <v>30</v>
      </c>
      <c r="E107">
        <v>1032.5</v>
      </c>
      <c r="F107">
        <v>150745</v>
      </c>
    </row>
    <row r="108" spans="1:6" x14ac:dyDescent="0.25">
      <c r="A108" t="s">
        <v>4164</v>
      </c>
      <c r="B108" t="s">
        <v>4165</v>
      </c>
      <c r="C108">
        <v>165</v>
      </c>
      <c r="D108" t="s">
        <v>30</v>
      </c>
      <c r="E108">
        <v>1032.5</v>
      </c>
      <c r="F108">
        <v>170362.5</v>
      </c>
    </row>
    <row r="109" spans="1:6" x14ac:dyDescent="0.25">
      <c r="A109" t="s">
        <v>887</v>
      </c>
      <c r="B109" t="s">
        <v>888</v>
      </c>
      <c r="C109">
        <v>2</v>
      </c>
      <c r="D109" t="s">
        <v>30</v>
      </c>
      <c r="E109">
        <v>2950</v>
      </c>
      <c r="F109">
        <v>5900</v>
      </c>
    </row>
    <row r="110" spans="1:6" x14ac:dyDescent="0.25">
      <c r="A110" t="s">
        <v>889</v>
      </c>
      <c r="B110" t="s">
        <v>890</v>
      </c>
      <c r="C110">
        <v>1500</v>
      </c>
      <c r="D110" t="s">
        <v>30</v>
      </c>
      <c r="E110">
        <v>336.3</v>
      </c>
      <c r="F110">
        <v>504450</v>
      </c>
    </row>
    <row r="111" spans="1:6" x14ac:dyDescent="0.25">
      <c r="A111" t="s">
        <v>891</v>
      </c>
      <c r="B111" t="s">
        <v>892</v>
      </c>
      <c r="C111">
        <v>719</v>
      </c>
      <c r="D111" t="s">
        <v>30</v>
      </c>
      <c r="E111">
        <v>13.62</v>
      </c>
      <c r="F111">
        <v>9792.7800000000007</v>
      </c>
    </row>
    <row r="112" spans="1:6" x14ac:dyDescent="0.25">
      <c r="A112" t="s">
        <v>893</v>
      </c>
      <c r="B112" t="s">
        <v>894</v>
      </c>
      <c r="C112">
        <v>52</v>
      </c>
      <c r="D112" t="s">
        <v>30</v>
      </c>
      <c r="E112">
        <v>949.99</v>
      </c>
      <c r="F112">
        <v>49399.48</v>
      </c>
    </row>
    <row r="113" spans="1:6" x14ac:dyDescent="0.25">
      <c r="A113" t="s">
        <v>895</v>
      </c>
      <c r="B113" t="s">
        <v>896</v>
      </c>
      <c r="C113">
        <v>100</v>
      </c>
      <c r="D113" t="s">
        <v>30</v>
      </c>
      <c r="E113">
        <v>1</v>
      </c>
      <c r="F113">
        <v>100</v>
      </c>
    </row>
    <row r="114" spans="1:6" x14ac:dyDescent="0.25">
      <c r="A114" t="s">
        <v>897</v>
      </c>
      <c r="B114" t="s">
        <v>898</v>
      </c>
      <c r="C114">
        <v>2</v>
      </c>
      <c r="D114" t="s">
        <v>30</v>
      </c>
      <c r="E114">
        <v>27710</v>
      </c>
      <c r="F114">
        <v>55420</v>
      </c>
    </row>
    <row r="115" spans="1:6" x14ac:dyDescent="0.25">
      <c r="A115" t="s">
        <v>899</v>
      </c>
      <c r="B115" t="s">
        <v>900</v>
      </c>
      <c r="C115">
        <v>1</v>
      </c>
      <c r="D115" t="s">
        <v>30</v>
      </c>
      <c r="E115">
        <v>27710</v>
      </c>
      <c r="F115">
        <v>27710</v>
      </c>
    </row>
    <row r="116" spans="1:6" x14ac:dyDescent="0.25">
      <c r="A116" t="s">
        <v>901</v>
      </c>
      <c r="B116" t="s">
        <v>902</v>
      </c>
      <c r="C116">
        <v>5</v>
      </c>
      <c r="D116" t="s">
        <v>30</v>
      </c>
      <c r="E116">
        <v>332.76</v>
      </c>
      <c r="F116">
        <v>1663.8</v>
      </c>
    </row>
    <row r="117" spans="1:6" x14ac:dyDescent="0.25">
      <c r="A117" t="s">
        <v>903</v>
      </c>
      <c r="B117" t="s">
        <v>904</v>
      </c>
      <c r="C117">
        <v>3541</v>
      </c>
      <c r="D117" t="s">
        <v>30</v>
      </c>
      <c r="E117">
        <v>1</v>
      </c>
      <c r="F117">
        <v>3541</v>
      </c>
    </row>
    <row r="118" spans="1:6" x14ac:dyDescent="0.25">
      <c r="A118" t="s">
        <v>905</v>
      </c>
      <c r="B118" t="s">
        <v>906</v>
      </c>
      <c r="C118">
        <v>933</v>
      </c>
      <c r="D118" t="s">
        <v>767</v>
      </c>
      <c r="E118">
        <v>84</v>
      </c>
      <c r="F118">
        <v>78372</v>
      </c>
    </row>
    <row r="119" spans="1:6" x14ac:dyDescent="0.25">
      <c r="A119" t="s">
        <v>908</v>
      </c>
      <c r="B119" t="s">
        <v>909</v>
      </c>
      <c r="C119">
        <v>1455</v>
      </c>
      <c r="D119" t="s">
        <v>30</v>
      </c>
      <c r="E119">
        <v>3.2721993127147799</v>
      </c>
      <c r="F119">
        <v>4761.05</v>
      </c>
    </row>
    <row r="120" spans="1:6" x14ac:dyDescent="0.25">
      <c r="A120" t="s">
        <v>910</v>
      </c>
      <c r="B120" t="s">
        <v>911</v>
      </c>
      <c r="C120">
        <v>94</v>
      </c>
      <c r="D120" t="s">
        <v>30</v>
      </c>
      <c r="E120">
        <v>3.13</v>
      </c>
      <c r="F120">
        <v>294.22000000000003</v>
      </c>
    </row>
    <row r="121" spans="1:6" x14ac:dyDescent="0.25">
      <c r="A121" t="s">
        <v>912</v>
      </c>
      <c r="B121" t="s">
        <v>913</v>
      </c>
      <c r="C121">
        <v>596</v>
      </c>
      <c r="D121" t="s">
        <v>30</v>
      </c>
      <c r="E121">
        <v>30.1275167785235</v>
      </c>
      <c r="F121">
        <v>17956</v>
      </c>
    </row>
    <row r="122" spans="1:6" x14ac:dyDescent="0.25">
      <c r="A122" t="s">
        <v>914</v>
      </c>
      <c r="B122" t="s">
        <v>915</v>
      </c>
      <c r="C122">
        <v>5948</v>
      </c>
      <c r="D122" t="s">
        <v>30</v>
      </c>
      <c r="E122">
        <v>8.5526092804303993</v>
      </c>
      <c r="F122">
        <v>50870.92</v>
      </c>
    </row>
    <row r="123" spans="1:6" x14ac:dyDescent="0.25">
      <c r="A123" t="s">
        <v>916</v>
      </c>
      <c r="B123" t="s">
        <v>917</v>
      </c>
      <c r="C123">
        <v>30</v>
      </c>
      <c r="D123" t="s">
        <v>30</v>
      </c>
      <c r="E123">
        <v>135.69999999999999</v>
      </c>
      <c r="F123">
        <v>4071</v>
      </c>
    </row>
    <row r="124" spans="1:6" x14ac:dyDescent="0.25">
      <c r="A124" t="s">
        <v>918</v>
      </c>
      <c r="B124" t="s">
        <v>919</v>
      </c>
      <c r="C124">
        <v>2258</v>
      </c>
      <c r="D124" t="s">
        <v>30</v>
      </c>
      <c r="E124">
        <v>5</v>
      </c>
      <c r="F124">
        <v>11290</v>
      </c>
    </row>
    <row r="125" spans="1:6" x14ac:dyDescent="0.25">
      <c r="A125" t="s">
        <v>920</v>
      </c>
      <c r="B125" t="s">
        <v>921</v>
      </c>
      <c r="C125">
        <v>96</v>
      </c>
      <c r="D125" t="s">
        <v>30</v>
      </c>
      <c r="E125">
        <v>8.5</v>
      </c>
      <c r="F125">
        <v>816</v>
      </c>
    </row>
    <row r="126" spans="1:6" x14ac:dyDescent="0.25">
      <c r="A126" t="s">
        <v>922</v>
      </c>
      <c r="B126" t="s">
        <v>923</v>
      </c>
      <c r="C126">
        <v>51</v>
      </c>
      <c r="D126" t="s">
        <v>30</v>
      </c>
      <c r="E126">
        <v>8.5</v>
      </c>
      <c r="F126">
        <v>433.5</v>
      </c>
    </row>
    <row r="127" spans="1:6" x14ac:dyDescent="0.25">
      <c r="A127" t="s">
        <v>924</v>
      </c>
      <c r="B127" t="s">
        <v>925</v>
      </c>
      <c r="C127">
        <v>222</v>
      </c>
      <c r="D127" t="s">
        <v>30</v>
      </c>
      <c r="E127">
        <v>16.9824324324324</v>
      </c>
      <c r="F127">
        <v>3770.1</v>
      </c>
    </row>
    <row r="128" spans="1:6" x14ac:dyDescent="0.25">
      <c r="A128" t="s">
        <v>926</v>
      </c>
      <c r="B128" t="s">
        <v>927</v>
      </c>
      <c r="C128">
        <v>216</v>
      </c>
      <c r="D128" t="s">
        <v>30</v>
      </c>
      <c r="E128">
        <v>20.95</v>
      </c>
      <c r="F128">
        <v>4525.2</v>
      </c>
    </row>
    <row r="129" spans="1:6" x14ac:dyDescent="0.25">
      <c r="A129" t="s">
        <v>928</v>
      </c>
      <c r="B129" t="s">
        <v>929</v>
      </c>
      <c r="C129">
        <v>206</v>
      </c>
      <c r="D129" t="s">
        <v>30</v>
      </c>
      <c r="E129">
        <v>20.95</v>
      </c>
      <c r="F129">
        <v>4315.7</v>
      </c>
    </row>
    <row r="130" spans="1:6" x14ac:dyDescent="0.25">
      <c r="A130" t="s">
        <v>930</v>
      </c>
      <c r="B130" t="s">
        <v>931</v>
      </c>
      <c r="C130">
        <v>8</v>
      </c>
      <c r="D130" t="s">
        <v>30</v>
      </c>
      <c r="E130">
        <v>8.5</v>
      </c>
      <c r="F130">
        <v>68</v>
      </c>
    </row>
    <row r="131" spans="1:6" x14ac:dyDescent="0.25">
      <c r="A131" t="s">
        <v>932</v>
      </c>
      <c r="B131" t="s">
        <v>933</v>
      </c>
      <c r="C131">
        <v>1565</v>
      </c>
      <c r="D131" t="s">
        <v>30</v>
      </c>
      <c r="E131">
        <v>39.943335463258798</v>
      </c>
      <c r="F131">
        <v>62511.32</v>
      </c>
    </row>
    <row r="132" spans="1:6" x14ac:dyDescent="0.25">
      <c r="A132" t="s">
        <v>934</v>
      </c>
      <c r="B132" t="s">
        <v>935</v>
      </c>
      <c r="C132">
        <v>55</v>
      </c>
      <c r="D132" t="s">
        <v>30</v>
      </c>
      <c r="E132">
        <v>8.5</v>
      </c>
      <c r="F132">
        <v>467.5</v>
      </c>
    </row>
    <row r="133" spans="1:6" x14ac:dyDescent="0.25">
      <c r="A133" t="s">
        <v>936</v>
      </c>
      <c r="B133" t="s">
        <v>937</v>
      </c>
      <c r="C133">
        <v>100</v>
      </c>
      <c r="D133" t="s">
        <v>30</v>
      </c>
      <c r="E133">
        <v>28.32</v>
      </c>
      <c r="F133">
        <v>2832</v>
      </c>
    </row>
    <row r="134" spans="1:6" x14ac:dyDescent="0.25">
      <c r="A134" t="s">
        <v>938</v>
      </c>
      <c r="B134" t="s">
        <v>939</v>
      </c>
      <c r="C134">
        <v>100</v>
      </c>
      <c r="D134" t="s">
        <v>30</v>
      </c>
      <c r="E134">
        <v>17</v>
      </c>
      <c r="F134">
        <v>1700</v>
      </c>
    </row>
    <row r="135" spans="1:6" x14ac:dyDescent="0.25">
      <c r="A135" t="s">
        <v>940</v>
      </c>
      <c r="B135" t="s">
        <v>941</v>
      </c>
      <c r="C135">
        <v>300</v>
      </c>
      <c r="D135" t="s">
        <v>30</v>
      </c>
      <c r="E135">
        <v>18.845400000000001</v>
      </c>
      <c r="F135">
        <v>5653.62</v>
      </c>
    </row>
    <row r="136" spans="1:6" x14ac:dyDescent="0.25">
      <c r="A136" t="s">
        <v>942</v>
      </c>
      <c r="B136" t="s">
        <v>943</v>
      </c>
      <c r="C136">
        <v>25</v>
      </c>
      <c r="D136" t="s">
        <v>30</v>
      </c>
      <c r="E136">
        <v>43</v>
      </c>
      <c r="F136">
        <v>1075</v>
      </c>
    </row>
    <row r="137" spans="1:6" x14ac:dyDescent="0.25">
      <c r="A137" t="s">
        <v>944</v>
      </c>
      <c r="B137" t="s">
        <v>943</v>
      </c>
      <c r="C137">
        <v>220</v>
      </c>
      <c r="D137" t="s">
        <v>30</v>
      </c>
      <c r="E137">
        <v>20.95</v>
      </c>
      <c r="F137">
        <v>4609</v>
      </c>
    </row>
    <row r="138" spans="1:6" x14ac:dyDescent="0.25">
      <c r="A138" t="s">
        <v>945</v>
      </c>
      <c r="B138" t="s">
        <v>946</v>
      </c>
      <c r="C138">
        <v>236</v>
      </c>
      <c r="D138" t="s">
        <v>30</v>
      </c>
      <c r="E138">
        <v>23.69</v>
      </c>
      <c r="F138">
        <v>5590.84</v>
      </c>
    </row>
    <row r="139" spans="1:6" x14ac:dyDescent="0.25">
      <c r="A139" t="s">
        <v>947</v>
      </c>
      <c r="B139" t="s">
        <v>948</v>
      </c>
      <c r="C139">
        <v>9</v>
      </c>
      <c r="D139" t="s">
        <v>30</v>
      </c>
      <c r="E139">
        <v>631.29999999999995</v>
      </c>
      <c r="F139">
        <v>5681.7</v>
      </c>
    </row>
    <row r="140" spans="1:6" x14ac:dyDescent="0.25">
      <c r="A140" t="s">
        <v>949</v>
      </c>
      <c r="B140" t="s">
        <v>950</v>
      </c>
      <c r="C140">
        <v>9</v>
      </c>
      <c r="D140" t="s">
        <v>30</v>
      </c>
      <c r="E140">
        <v>1</v>
      </c>
      <c r="F140">
        <v>9</v>
      </c>
    </row>
    <row r="141" spans="1:6" x14ac:dyDescent="0.25">
      <c r="A141" t="s">
        <v>4166</v>
      </c>
      <c r="B141" t="s">
        <v>4167</v>
      </c>
      <c r="C141">
        <v>198</v>
      </c>
      <c r="D141" t="s">
        <v>30</v>
      </c>
      <c r="E141">
        <v>1312.66</v>
      </c>
      <c r="F141">
        <v>259906.68</v>
      </c>
    </row>
    <row r="142" spans="1:6" x14ac:dyDescent="0.25">
      <c r="A142" t="s">
        <v>951</v>
      </c>
      <c r="B142" t="s">
        <v>952</v>
      </c>
      <c r="C142">
        <v>3023</v>
      </c>
      <c r="D142" t="s">
        <v>30</v>
      </c>
      <c r="E142">
        <v>48.189123387363601</v>
      </c>
      <c r="F142">
        <v>145675.72</v>
      </c>
    </row>
    <row r="143" spans="1:6" x14ac:dyDescent="0.25">
      <c r="A143" t="s">
        <v>953</v>
      </c>
      <c r="B143" t="s">
        <v>954</v>
      </c>
      <c r="C143">
        <v>360</v>
      </c>
      <c r="D143" t="s">
        <v>30</v>
      </c>
      <c r="E143">
        <v>1</v>
      </c>
      <c r="F143">
        <v>360</v>
      </c>
    </row>
    <row r="144" spans="1:6" x14ac:dyDescent="0.25">
      <c r="A144" t="s">
        <v>955</v>
      </c>
      <c r="B144" t="s">
        <v>956</v>
      </c>
      <c r="C144">
        <v>20</v>
      </c>
      <c r="D144" t="s">
        <v>957</v>
      </c>
      <c r="E144">
        <v>353.75</v>
      </c>
      <c r="F144">
        <v>7075</v>
      </c>
    </row>
    <row r="145" spans="1:6" x14ac:dyDescent="0.25">
      <c r="A145" t="s">
        <v>958</v>
      </c>
      <c r="B145" t="s">
        <v>959</v>
      </c>
      <c r="C145">
        <v>7</v>
      </c>
      <c r="D145" t="s">
        <v>30</v>
      </c>
      <c r="E145">
        <v>337.48</v>
      </c>
      <c r="F145">
        <v>2362.36</v>
      </c>
    </row>
    <row r="146" spans="1:6" x14ac:dyDescent="0.25">
      <c r="A146" t="s">
        <v>960</v>
      </c>
      <c r="B146" t="s">
        <v>961</v>
      </c>
      <c r="C146">
        <v>2</v>
      </c>
      <c r="D146" t="s">
        <v>30</v>
      </c>
      <c r="E146">
        <v>1256.7</v>
      </c>
      <c r="F146">
        <v>2513.4</v>
      </c>
    </row>
    <row r="147" spans="1:6" x14ac:dyDescent="0.25">
      <c r="A147" t="s">
        <v>962</v>
      </c>
      <c r="B147" t="s">
        <v>963</v>
      </c>
      <c r="C147">
        <v>1887</v>
      </c>
      <c r="D147" t="s">
        <v>30</v>
      </c>
      <c r="E147">
        <v>7.4995760466348704</v>
      </c>
      <c r="F147">
        <v>14151.7</v>
      </c>
    </row>
    <row r="148" spans="1:6" x14ac:dyDescent="0.25">
      <c r="A148" t="s">
        <v>964</v>
      </c>
      <c r="B148" t="s">
        <v>965</v>
      </c>
      <c r="C148">
        <v>133</v>
      </c>
      <c r="D148" t="s">
        <v>957</v>
      </c>
      <c r="E148">
        <v>836.47368421052602</v>
      </c>
      <c r="F148">
        <v>111251</v>
      </c>
    </row>
    <row r="149" spans="1:6" x14ac:dyDescent="0.25">
      <c r="A149" t="s">
        <v>966</v>
      </c>
      <c r="B149" t="s">
        <v>967</v>
      </c>
      <c r="C149">
        <v>9</v>
      </c>
      <c r="D149" t="s">
        <v>30</v>
      </c>
      <c r="E149">
        <v>280.83999999999997</v>
      </c>
      <c r="F149">
        <v>2527.56</v>
      </c>
    </row>
    <row r="150" spans="1:6" x14ac:dyDescent="0.25">
      <c r="A150" t="s">
        <v>968</v>
      </c>
      <c r="B150" t="s">
        <v>969</v>
      </c>
      <c r="C150">
        <v>74</v>
      </c>
      <c r="D150" t="s">
        <v>957</v>
      </c>
      <c r="E150">
        <v>369.75</v>
      </c>
      <c r="F150">
        <v>27361.5</v>
      </c>
    </row>
    <row r="151" spans="1:6" x14ac:dyDescent="0.25">
      <c r="A151" t="s">
        <v>970</v>
      </c>
      <c r="B151" t="s">
        <v>971</v>
      </c>
      <c r="C151">
        <v>43</v>
      </c>
      <c r="D151" t="s">
        <v>30</v>
      </c>
      <c r="E151">
        <v>35.4</v>
      </c>
      <c r="F151">
        <v>1522.2</v>
      </c>
    </row>
    <row r="152" spans="1:6" x14ac:dyDescent="0.25">
      <c r="A152" t="s">
        <v>972</v>
      </c>
      <c r="B152" t="s">
        <v>973</v>
      </c>
      <c r="C152">
        <v>742</v>
      </c>
      <c r="D152" t="s">
        <v>974</v>
      </c>
      <c r="E152">
        <v>156.55121293800499</v>
      </c>
      <c r="F152">
        <v>116161</v>
      </c>
    </row>
    <row r="153" spans="1:6" x14ac:dyDescent="0.25">
      <c r="A153" t="s">
        <v>975</v>
      </c>
      <c r="B153" t="s">
        <v>976</v>
      </c>
      <c r="C153">
        <v>1901</v>
      </c>
      <c r="D153" t="s">
        <v>30</v>
      </c>
      <c r="E153">
        <v>18.600000000000001</v>
      </c>
      <c r="F153">
        <v>35358.6</v>
      </c>
    </row>
    <row r="154" spans="1:6" x14ac:dyDescent="0.25">
      <c r="A154" t="s">
        <v>977</v>
      </c>
      <c r="B154" t="s">
        <v>978</v>
      </c>
      <c r="C154">
        <v>12</v>
      </c>
      <c r="D154" t="s">
        <v>30</v>
      </c>
      <c r="E154">
        <v>1888</v>
      </c>
      <c r="F154">
        <v>22656</v>
      </c>
    </row>
    <row r="155" spans="1:6" x14ac:dyDescent="0.25">
      <c r="A155" t="s">
        <v>979</v>
      </c>
      <c r="B155" t="s">
        <v>980</v>
      </c>
      <c r="C155">
        <v>1043</v>
      </c>
      <c r="D155" t="s">
        <v>957</v>
      </c>
      <c r="E155">
        <v>180.79357622243501</v>
      </c>
      <c r="F155">
        <v>188567.7</v>
      </c>
    </row>
    <row r="156" spans="1:6" x14ac:dyDescent="0.25">
      <c r="A156" t="s">
        <v>981</v>
      </c>
      <c r="B156" t="s">
        <v>982</v>
      </c>
      <c r="C156">
        <v>422</v>
      </c>
      <c r="D156" t="s">
        <v>957</v>
      </c>
      <c r="E156">
        <v>307.98</v>
      </c>
      <c r="F156">
        <v>129967.56</v>
      </c>
    </row>
    <row r="157" spans="1:6" x14ac:dyDescent="0.25">
      <c r="A157" t="s">
        <v>983</v>
      </c>
      <c r="B157" t="s">
        <v>984</v>
      </c>
      <c r="C157">
        <v>30</v>
      </c>
      <c r="D157" t="s">
        <v>957</v>
      </c>
      <c r="E157">
        <v>483.8</v>
      </c>
      <c r="F157">
        <v>14514</v>
      </c>
    </row>
    <row r="158" spans="1:6" x14ac:dyDescent="0.25">
      <c r="A158" t="s">
        <v>985</v>
      </c>
      <c r="B158" t="s">
        <v>986</v>
      </c>
      <c r="C158">
        <v>1130</v>
      </c>
      <c r="D158" t="s">
        <v>30</v>
      </c>
      <c r="E158">
        <v>16</v>
      </c>
      <c r="F158">
        <v>18080</v>
      </c>
    </row>
    <row r="159" spans="1:6" x14ac:dyDescent="0.25">
      <c r="A159" t="s">
        <v>987</v>
      </c>
      <c r="B159" t="s">
        <v>988</v>
      </c>
      <c r="C159">
        <v>46</v>
      </c>
      <c r="D159" t="s">
        <v>957</v>
      </c>
      <c r="E159">
        <v>287.45</v>
      </c>
      <c r="F159">
        <v>13222.7</v>
      </c>
    </row>
    <row r="160" spans="1:6" x14ac:dyDescent="0.25">
      <c r="A160" t="s">
        <v>989</v>
      </c>
      <c r="B160" t="s">
        <v>990</v>
      </c>
      <c r="C160">
        <v>1</v>
      </c>
      <c r="D160" t="s">
        <v>30</v>
      </c>
      <c r="E160">
        <v>1770</v>
      </c>
      <c r="F160">
        <v>1770</v>
      </c>
    </row>
    <row r="161" spans="1:6" x14ac:dyDescent="0.25">
      <c r="A161" t="s">
        <v>991</v>
      </c>
      <c r="B161" t="s">
        <v>992</v>
      </c>
      <c r="C161">
        <v>5305</v>
      </c>
      <c r="D161" t="s">
        <v>30</v>
      </c>
      <c r="E161">
        <v>2.27</v>
      </c>
      <c r="F161">
        <v>12042.35</v>
      </c>
    </row>
    <row r="162" spans="1:6" x14ac:dyDescent="0.25">
      <c r="A162" t="s">
        <v>993</v>
      </c>
      <c r="B162" t="s">
        <v>994</v>
      </c>
      <c r="C162">
        <v>258</v>
      </c>
      <c r="D162" t="s">
        <v>30</v>
      </c>
      <c r="E162">
        <v>55.939534883720903</v>
      </c>
      <c r="F162">
        <v>14432.4</v>
      </c>
    </row>
    <row r="163" spans="1:6" x14ac:dyDescent="0.25">
      <c r="A163" t="s">
        <v>995</v>
      </c>
      <c r="B163" t="s">
        <v>996</v>
      </c>
      <c r="C163">
        <v>437</v>
      </c>
      <c r="D163" t="s">
        <v>30</v>
      </c>
      <c r="E163">
        <v>48.3</v>
      </c>
      <c r="F163">
        <v>21107.1</v>
      </c>
    </row>
    <row r="164" spans="1:6" x14ac:dyDescent="0.25">
      <c r="A164" t="s">
        <v>997</v>
      </c>
      <c r="B164" t="s">
        <v>998</v>
      </c>
      <c r="C164">
        <v>100</v>
      </c>
      <c r="D164" t="s">
        <v>30</v>
      </c>
      <c r="E164">
        <v>85.5</v>
      </c>
      <c r="F164">
        <v>8550</v>
      </c>
    </row>
    <row r="165" spans="1:6" x14ac:dyDescent="0.25">
      <c r="A165" t="s">
        <v>999</v>
      </c>
      <c r="B165" t="s">
        <v>1000</v>
      </c>
      <c r="C165">
        <v>220</v>
      </c>
      <c r="D165" t="s">
        <v>30</v>
      </c>
      <c r="E165">
        <v>10.54</v>
      </c>
      <c r="F165">
        <v>2318.8000000000002</v>
      </c>
    </row>
    <row r="166" spans="1:6" x14ac:dyDescent="0.25">
      <c r="A166" t="s">
        <v>1001</v>
      </c>
      <c r="B166" t="s">
        <v>1002</v>
      </c>
      <c r="C166">
        <v>286</v>
      </c>
      <c r="D166" t="s">
        <v>30</v>
      </c>
      <c r="E166">
        <v>12.74</v>
      </c>
      <c r="F166">
        <v>3643.64</v>
      </c>
    </row>
    <row r="167" spans="1:6" x14ac:dyDescent="0.25">
      <c r="A167" t="s">
        <v>1003</v>
      </c>
      <c r="B167" t="s">
        <v>1004</v>
      </c>
      <c r="C167">
        <v>6</v>
      </c>
      <c r="D167" t="s">
        <v>30</v>
      </c>
      <c r="E167">
        <v>240.833333333333</v>
      </c>
      <c r="F167">
        <v>1445</v>
      </c>
    </row>
    <row r="168" spans="1:6" x14ac:dyDescent="0.25">
      <c r="A168" t="s">
        <v>1005</v>
      </c>
      <c r="B168" t="s">
        <v>1006</v>
      </c>
      <c r="C168">
        <v>10</v>
      </c>
      <c r="D168" t="s">
        <v>30</v>
      </c>
      <c r="E168">
        <v>308.99</v>
      </c>
      <c r="F168">
        <v>3089.9</v>
      </c>
    </row>
    <row r="169" spans="1:6" x14ac:dyDescent="0.25">
      <c r="A169" t="s">
        <v>1007</v>
      </c>
      <c r="B169" t="s">
        <v>1008</v>
      </c>
      <c r="C169">
        <v>558</v>
      </c>
      <c r="D169" t="s">
        <v>30</v>
      </c>
      <c r="E169">
        <v>18.755555555555599</v>
      </c>
      <c r="F169">
        <v>10465.6</v>
      </c>
    </row>
    <row r="170" spans="1:6" x14ac:dyDescent="0.25">
      <c r="A170" t="s">
        <v>1009</v>
      </c>
      <c r="B170" t="s">
        <v>1010</v>
      </c>
      <c r="C170">
        <v>123</v>
      </c>
      <c r="D170" t="s">
        <v>30</v>
      </c>
      <c r="E170">
        <v>985</v>
      </c>
      <c r="F170">
        <v>121155</v>
      </c>
    </row>
    <row r="171" spans="1:6" x14ac:dyDescent="0.25">
      <c r="A171" t="s">
        <v>1011</v>
      </c>
      <c r="B171" t="s">
        <v>1012</v>
      </c>
      <c r="C171">
        <v>494</v>
      </c>
      <c r="D171" t="s">
        <v>30</v>
      </c>
      <c r="E171">
        <v>270.458097165992</v>
      </c>
      <c r="F171">
        <v>133606.29999999999</v>
      </c>
    </row>
    <row r="172" spans="1:6" x14ac:dyDescent="0.25">
      <c r="A172" t="s">
        <v>1013</v>
      </c>
      <c r="B172" t="s">
        <v>1014</v>
      </c>
      <c r="C172">
        <v>30</v>
      </c>
      <c r="D172" t="s">
        <v>30</v>
      </c>
      <c r="E172">
        <v>1</v>
      </c>
      <c r="F172">
        <v>30</v>
      </c>
    </row>
    <row r="173" spans="1:6" x14ac:dyDescent="0.25">
      <c r="A173" t="s">
        <v>1015</v>
      </c>
      <c r="B173" t="s">
        <v>1016</v>
      </c>
      <c r="C173">
        <v>108</v>
      </c>
      <c r="D173" t="s">
        <v>30</v>
      </c>
      <c r="E173">
        <v>23.54</v>
      </c>
      <c r="F173">
        <v>2542.3200000000002</v>
      </c>
    </row>
    <row r="174" spans="1:6" x14ac:dyDescent="0.25">
      <c r="A174" t="s">
        <v>1017</v>
      </c>
      <c r="B174" t="s">
        <v>1018</v>
      </c>
      <c r="C174">
        <v>123</v>
      </c>
      <c r="D174" t="s">
        <v>30</v>
      </c>
      <c r="E174">
        <v>391.44081300813002</v>
      </c>
      <c r="F174">
        <v>48147.22</v>
      </c>
    </row>
    <row r="175" spans="1:6" x14ac:dyDescent="0.25">
      <c r="A175" t="s">
        <v>1019</v>
      </c>
      <c r="B175" t="s">
        <v>1020</v>
      </c>
      <c r="C175">
        <v>78</v>
      </c>
      <c r="D175" t="s">
        <v>30</v>
      </c>
      <c r="E175">
        <v>35.488589743589699</v>
      </c>
      <c r="F175">
        <v>2768.11</v>
      </c>
    </row>
    <row r="176" spans="1:6" x14ac:dyDescent="0.25">
      <c r="A176" t="s">
        <v>1021</v>
      </c>
      <c r="B176" t="s">
        <v>1022</v>
      </c>
      <c r="C176">
        <v>68</v>
      </c>
      <c r="D176" t="s">
        <v>30</v>
      </c>
      <c r="E176">
        <v>36.3288235294118</v>
      </c>
      <c r="F176">
        <v>2470.36</v>
      </c>
    </row>
    <row r="177" spans="1:6" x14ac:dyDescent="0.25">
      <c r="A177" t="s">
        <v>1023</v>
      </c>
      <c r="B177" t="s">
        <v>1024</v>
      </c>
      <c r="C177">
        <v>18</v>
      </c>
      <c r="D177" t="s">
        <v>30</v>
      </c>
      <c r="E177">
        <v>61.338333333333303</v>
      </c>
      <c r="F177">
        <v>1104.0899999999999</v>
      </c>
    </row>
    <row r="178" spans="1:6" x14ac:dyDescent="0.25">
      <c r="A178" t="s">
        <v>1025</v>
      </c>
      <c r="B178" t="s">
        <v>1026</v>
      </c>
      <c r="C178">
        <v>795</v>
      </c>
      <c r="D178" t="s">
        <v>30</v>
      </c>
      <c r="E178">
        <v>14.7241886792453</v>
      </c>
      <c r="F178">
        <v>11705.73</v>
      </c>
    </row>
    <row r="179" spans="1:6" x14ac:dyDescent="0.25">
      <c r="A179" t="s">
        <v>1027</v>
      </c>
      <c r="B179" t="s">
        <v>1028</v>
      </c>
      <c r="C179">
        <v>280</v>
      </c>
      <c r="D179" t="s">
        <v>30</v>
      </c>
      <c r="E179">
        <v>17.4525714285714</v>
      </c>
      <c r="F179">
        <v>4886.72</v>
      </c>
    </row>
    <row r="180" spans="1:6" x14ac:dyDescent="0.25">
      <c r="A180" t="s">
        <v>1029</v>
      </c>
      <c r="B180" t="s">
        <v>1030</v>
      </c>
      <c r="C180">
        <v>421</v>
      </c>
      <c r="D180" t="s">
        <v>30</v>
      </c>
      <c r="E180">
        <v>14.1012589073634</v>
      </c>
      <c r="F180">
        <v>5936.63</v>
      </c>
    </row>
    <row r="181" spans="1:6" x14ac:dyDescent="0.25">
      <c r="A181" t="s">
        <v>1031</v>
      </c>
      <c r="B181" t="s">
        <v>1032</v>
      </c>
      <c r="C181">
        <v>281</v>
      </c>
      <c r="D181" t="s">
        <v>30</v>
      </c>
      <c r="E181">
        <v>19.28</v>
      </c>
      <c r="F181">
        <v>5417.68</v>
      </c>
    </row>
    <row r="182" spans="1:6" x14ac:dyDescent="0.25">
      <c r="A182" t="s">
        <v>1035</v>
      </c>
      <c r="B182" t="s">
        <v>1036</v>
      </c>
      <c r="C182">
        <v>1628</v>
      </c>
      <c r="D182" t="s">
        <v>30</v>
      </c>
      <c r="E182">
        <v>12</v>
      </c>
      <c r="F182">
        <v>19536</v>
      </c>
    </row>
    <row r="183" spans="1:6" x14ac:dyDescent="0.25">
      <c r="A183" t="s">
        <v>1037</v>
      </c>
      <c r="B183" t="s">
        <v>1038</v>
      </c>
      <c r="C183">
        <v>350</v>
      </c>
      <c r="D183" t="s">
        <v>30</v>
      </c>
      <c r="E183">
        <v>1</v>
      </c>
      <c r="F183">
        <v>350</v>
      </c>
    </row>
    <row r="184" spans="1:6" x14ac:dyDescent="0.25">
      <c r="A184" t="s">
        <v>1039</v>
      </c>
      <c r="B184" t="s">
        <v>1040</v>
      </c>
      <c r="C184">
        <v>3</v>
      </c>
      <c r="D184" t="s">
        <v>30</v>
      </c>
      <c r="E184">
        <v>1</v>
      </c>
      <c r="F184">
        <v>3</v>
      </c>
    </row>
    <row r="185" spans="1:6" x14ac:dyDescent="0.25">
      <c r="A185" t="s">
        <v>1041</v>
      </c>
      <c r="B185" t="s">
        <v>1042</v>
      </c>
      <c r="C185">
        <v>241</v>
      </c>
      <c r="D185" t="s">
        <v>30</v>
      </c>
      <c r="E185">
        <v>35.4</v>
      </c>
      <c r="F185">
        <v>8531.4</v>
      </c>
    </row>
    <row r="186" spans="1:6" x14ac:dyDescent="0.25">
      <c r="A186" t="s">
        <v>4168</v>
      </c>
      <c r="B186" t="s">
        <v>4169</v>
      </c>
      <c r="C186">
        <v>917</v>
      </c>
      <c r="D186" t="s">
        <v>30</v>
      </c>
      <c r="E186">
        <v>223.02</v>
      </c>
      <c r="F186">
        <v>204509.34</v>
      </c>
    </row>
    <row r="187" spans="1:6" x14ac:dyDescent="0.25">
      <c r="A187" t="s">
        <v>1043</v>
      </c>
      <c r="B187" t="s">
        <v>1044</v>
      </c>
      <c r="C187">
        <v>17</v>
      </c>
      <c r="D187" t="s">
        <v>30</v>
      </c>
      <c r="E187">
        <v>250.81176470588201</v>
      </c>
      <c r="F187">
        <v>4263.8</v>
      </c>
    </row>
    <row r="188" spans="1:6" x14ac:dyDescent="0.25">
      <c r="A188" t="s">
        <v>1045</v>
      </c>
      <c r="B188" t="s">
        <v>1046</v>
      </c>
      <c r="C188">
        <v>2978</v>
      </c>
      <c r="D188" t="s">
        <v>30</v>
      </c>
      <c r="E188">
        <v>3.84</v>
      </c>
      <c r="F188">
        <v>11435.52</v>
      </c>
    </row>
    <row r="189" spans="1:6" x14ac:dyDescent="0.25">
      <c r="A189" t="s">
        <v>1047</v>
      </c>
      <c r="B189" t="s">
        <v>1048</v>
      </c>
      <c r="C189">
        <v>9571</v>
      </c>
      <c r="D189" t="s">
        <v>30</v>
      </c>
      <c r="E189">
        <v>1.7582133528366899</v>
      </c>
      <c r="F189">
        <v>16827.86</v>
      </c>
    </row>
    <row r="190" spans="1:6" x14ac:dyDescent="0.25">
      <c r="A190" t="s">
        <v>1049</v>
      </c>
      <c r="B190" t="s">
        <v>1050</v>
      </c>
      <c r="C190">
        <v>4116</v>
      </c>
      <c r="D190" t="s">
        <v>30</v>
      </c>
      <c r="E190">
        <v>1.2</v>
      </c>
      <c r="F190">
        <v>4939.2</v>
      </c>
    </row>
    <row r="191" spans="1:6" x14ac:dyDescent="0.25">
      <c r="A191" t="s">
        <v>1051</v>
      </c>
      <c r="B191" t="s">
        <v>1052</v>
      </c>
      <c r="C191">
        <v>3349</v>
      </c>
      <c r="D191" t="s">
        <v>30</v>
      </c>
      <c r="E191">
        <v>15.431734846222801</v>
      </c>
      <c r="F191">
        <v>51680.88</v>
      </c>
    </row>
    <row r="192" spans="1:6" x14ac:dyDescent="0.25">
      <c r="A192" t="s">
        <v>1053</v>
      </c>
      <c r="B192" t="s">
        <v>1054</v>
      </c>
      <c r="C192">
        <v>301</v>
      </c>
      <c r="D192" t="s">
        <v>30</v>
      </c>
      <c r="E192">
        <v>4.43</v>
      </c>
      <c r="F192">
        <v>1333.43</v>
      </c>
    </row>
    <row r="193" spans="1:6" x14ac:dyDescent="0.25">
      <c r="A193" t="s">
        <v>1055</v>
      </c>
      <c r="B193" t="s">
        <v>1056</v>
      </c>
      <c r="C193">
        <v>6463</v>
      </c>
      <c r="D193" t="s">
        <v>30</v>
      </c>
      <c r="E193">
        <v>5.5855407705399998</v>
      </c>
      <c r="F193">
        <v>36099.35</v>
      </c>
    </row>
    <row r="194" spans="1:6" x14ac:dyDescent="0.25">
      <c r="A194" t="s">
        <v>1057</v>
      </c>
      <c r="B194" t="s">
        <v>1058</v>
      </c>
      <c r="C194">
        <v>1333</v>
      </c>
      <c r="D194" t="s">
        <v>30</v>
      </c>
      <c r="E194">
        <v>5.66</v>
      </c>
      <c r="F194">
        <v>7544.78</v>
      </c>
    </row>
    <row r="195" spans="1:6" x14ac:dyDescent="0.25">
      <c r="A195" t="s">
        <v>1059</v>
      </c>
      <c r="B195" t="s">
        <v>1060</v>
      </c>
      <c r="C195">
        <v>2087</v>
      </c>
      <c r="D195" t="s">
        <v>30</v>
      </c>
      <c r="E195">
        <v>5.66</v>
      </c>
      <c r="F195">
        <v>11812.42</v>
      </c>
    </row>
    <row r="196" spans="1:6" x14ac:dyDescent="0.25">
      <c r="A196" t="s">
        <v>1061</v>
      </c>
      <c r="B196" t="s">
        <v>1062</v>
      </c>
      <c r="C196">
        <v>1</v>
      </c>
      <c r="D196" t="s">
        <v>30</v>
      </c>
      <c r="E196">
        <v>5260.44</v>
      </c>
      <c r="F196">
        <v>5260.44</v>
      </c>
    </row>
    <row r="197" spans="1:6" x14ac:dyDescent="0.25">
      <c r="A197" t="s">
        <v>4378</v>
      </c>
      <c r="B197" t="s">
        <v>4379</v>
      </c>
      <c r="C197">
        <v>5</v>
      </c>
      <c r="D197" t="s">
        <v>30</v>
      </c>
      <c r="E197">
        <v>23364</v>
      </c>
      <c r="F197">
        <v>116820</v>
      </c>
    </row>
    <row r="198" spans="1:6" x14ac:dyDescent="0.25">
      <c r="A198" t="s">
        <v>1063</v>
      </c>
      <c r="B198" t="s">
        <v>1064</v>
      </c>
      <c r="C198">
        <v>200</v>
      </c>
      <c r="D198" t="s">
        <v>30</v>
      </c>
      <c r="E198">
        <v>105.02</v>
      </c>
      <c r="F198">
        <v>21004</v>
      </c>
    </row>
    <row r="199" spans="1:6" x14ac:dyDescent="0.25">
      <c r="A199" t="s">
        <v>1065</v>
      </c>
      <c r="B199" t="s">
        <v>1066</v>
      </c>
      <c r="C199">
        <v>1</v>
      </c>
      <c r="D199" t="s">
        <v>1067</v>
      </c>
      <c r="E199">
        <v>2891</v>
      </c>
      <c r="F199">
        <v>2891</v>
      </c>
    </row>
    <row r="200" spans="1:6" x14ac:dyDescent="0.25">
      <c r="A200" t="s">
        <v>1068</v>
      </c>
      <c r="B200" t="s">
        <v>1069</v>
      </c>
      <c r="C200">
        <v>5</v>
      </c>
      <c r="D200" t="s">
        <v>30</v>
      </c>
      <c r="E200">
        <v>810</v>
      </c>
      <c r="F200">
        <v>4050</v>
      </c>
    </row>
    <row r="201" spans="1:6" x14ac:dyDescent="0.25">
      <c r="A201" t="s">
        <v>1070</v>
      </c>
      <c r="B201" t="s">
        <v>1071</v>
      </c>
      <c r="C201">
        <v>165</v>
      </c>
      <c r="D201" t="s">
        <v>30</v>
      </c>
      <c r="E201">
        <v>86.14</v>
      </c>
      <c r="F201">
        <v>14213.1</v>
      </c>
    </row>
    <row r="202" spans="1:6" x14ac:dyDescent="0.25">
      <c r="A202" t="s">
        <v>1072</v>
      </c>
      <c r="B202" t="s">
        <v>1073</v>
      </c>
      <c r="C202">
        <v>557</v>
      </c>
      <c r="D202" t="s">
        <v>30</v>
      </c>
      <c r="E202">
        <v>67.412926391382399</v>
      </c>
      <c r="F202">
        <v>37549</v>
      </c>
    </row>
    <row r="203" spans="1:6" x14ac:dyDescent="0.25">
      <c r="A203" t="s">
        <v>1074</v>
      </c>
      <c r="B203" t="s">
        <v>1075</v>
      </c>
      <c r="C203">
        <v>150</v>
      </c>
      <c r="D203" t="s">
        <v>30</v>
      </c>
      <c r="E203">
        <v>36.26</v>
      </c>
      <c r="F203">
        <v>5439</v>
      </c>
    </row>
    <row r="204" spans="1:6" x14ac:dyDescent="0.25">
      <c r="A204" t="s">
        <v>1076</v>
      </c>
      <c r="B204" t="s">
        <v>1077</v>
      </c>
      <c r="C204">
        <v>32</v>
      </c>
      <c r="D204" t="s">
        <v>30</v>
      </c>
      <c r="E204">
        <v>118</v>
      </c>
      <c r="F204">
        <v>3776</v>
      </c>
    </row>
    <row r="205" spans="1:6" x14ac:dyDescent="0.25">
      <c r="A205" t="s">
        <v>1078</v>
      </c>
      <c r="B205" t="s">
        <v>1079</v>
      </c>
      <c r="C205">
        <v>7</v>
      </c>
      <c r="D205" t="s">
        <v>30</v>
      </c>
      <c r="E205">
        <v>57.62</v>
      </c>
      <c r="F205">
        <v>403.34</v>
      </c>
    </row>
    <row r="206" spans="1:6" x14ac:dyDescent="0.25">
      <c r="A206" t="s">
        <v>1080</v>
      </c>
      <c r="B206" t="s">
        <v>1081</v>
      </c>
      <c r="C206">
        <v>7</v>
      </c>
      <c r="D206" t="s">
        <v>30</v>
      </c>
      <c r="E206">
        <v>57.62</v>
      </c>
      <c r="F206">
        <v>403.34</v>
      </c>
    </row>
    <row r="207" spans="1:6" x14ac:dyDescent="0.25">
      <c r="A207" t="s">
        <v>1082</v>
      </c>
      <c r="B207" t="s">
        <v>1083</v>
      </c>
      <c r="C207">
        <v>36</v>
      </c>
      <c r="D207" t="s">
        <v>30</v>
      </c>
      <c r="E207">
        <v>101</v>
      </c>
      <c r="F207">
        <v>3636</v>
      </c>
    </row>
    <row r="208" spans="1:6" x14ac:dyDescent="0.25">
      <c r="A208" t="s">
        <v>1084</v>
      </c>
      <c r="B208" t="s">
        <v>1085</v>
      </c>
      <c r="C208">
        <v>3</v>
      </c>
      <c r="D208" t="s">
        <v>30</v>
      </c>
      <c r="E208">
        <v>12192.66</v>
      </c>
      <c r="F208">
        <v>36577.980000000003</v>
      </c>
    </row>
    <row r="209" spans="1:6" x14ac:dyDescent="0.25">
      <c r="A209" t="s">
        <v>1086</v>
      </c>
      <c r="B209" t="s">
        <v>1087</v>
      </c>
      <c r="C209">
        <v>1</v>
      </c>
      <c r="D209" t="s">
        <v>30</v>
      </c>
      <c r="E209">
        <v>2750</v>
      </c>
      <c r="F209">
        <v>2750</v>
      </c>
    </row>
    <row r="210" spans="1:6" x14ac:dyDescent="0.25">
      <c r="A210" t="s">
        <v>1088</v>
      </c>
      <c r="B210" t="s">
        <v>1089</v>
      </c>
      <c r="C210">
        <v>9</v>
      </c>
      <c r="D210" t="s">
        <v>30</v>
      </c>
      <c r="E210">
        <v>649.73666666666702</v>
      </c>
      <c r="F210">
        <v>5847.63</v>
      </c>
    </row>
    <row r="211" spans="1:6" x14ac:dyDescent="0.25">
      <c r="A211" t="s">
        <v>1090</v>
      </c>
      <c r="B211" t="s">
        <v>1091</v>
      </c>
      <c r="C211">
        <v>3</v>
      </c>
      <c r="D211" t="s">
        <v>30</v>
      </c>
      <c r="E211">
        <v>414.71</v>
      </c>
      <c r="F211">
        <v>1244.1300000000001</v>
      </c>
    </row>
    <row r="212" spans="1:6" x14ac:dyDescent="0.25">
      <c r="A212" t="s">
        <v>1092</v>
      </c>
      <c r="B212" t="s">
        <v>1093</v>
      </c>
      <c r="C212">
        <v>10</v>
      </c>
      <c r="D212" t="s">
        <v>30</v>
      </c>
      <c r="E212">
        <v>4613.87</v>
      </c>
      <c r="F212">
        <v>46138.7</v>
      </c>
    </row>
    <row r="213" spans="1:6" x14ac:dyDescent="0.25">
      <c r="A213" t="s">
        <v>1094</v>
      </c>
      <c r="B213" t="s">
        <v>1095</v>
      </c>
      <c r="C213">
        <v>18</v>
      </c>
      <c r="D213" t="s">
        <v>30</v>
      </c>
      <c r="E213">
        <v>3535.87</v>
      </c>
      <c r="F213">
        <v>63645.66</v>
      </c>
    </row>
    <row r="214" spans="1:6" x14ac:dyDescent="0.25">
      <c r="A214" t="s">
        <v>1096</v>
      </c>
      <c r="B214" t="s">
        <v>1097</v>
      </c>
      <c r="C214">
        <v>2</v>
      </c>
      <c r="D214" t="s">
        <v>30</v>
      </c>
      <c r="E214">
        <v>15244.66</v>
      </c>
      <c r="F214">
        <v>30489.32</v>
      </c>
    </row>
    <row r="215" spans="1:6" x14ac:dyDescent="0.25">
      <c r="A215" t="s">
        <v>1098</v>
      </c>
      <c r="B215" t="s">
        <v>1099</v>
      </c>
      <c r="C215">
        <v>8</v>
      </c>
      <c r="D215" t="s">
        <v>30</v>
      </c>
      <c r="E215">
        <v>15039.5625</v>
      </c>
      <c r="F215">
        <v>120316.5</v>
      </c>
    </row>
    <row r="216" spans="1:6" x14ac:dyDescent="0.25">
      <c r="A216" t="s">
        <v>1100</v>
      </c>
      <c r="B216" t="s">
        <v>4380</v>
      </c>
      <c r="C216">
        <v>39</v>
      </c>
      <c r="D216" t="s">
        <v>30</v>
      </c>
      <c r="E216">
        <v>7160.68</v>
      </c>
      <c r="F216">
        <v>279266.52</v>
      </c>
    </row>
    <row r="217" spans="1:6" x14ac:dyDescent="0.25">
      <c r="A217" t="s">
        <v>1102</v>
      </c>
      <c r="B217" t="s">
        <v>1103</v>
      </c>
      <c r="C217">
        <v>24</v>
      </c>
      <c r="D217" t="s">
        <v>30</v>
      </c>
      <c r="E217">
        <v>8778.52833333333</v>
      </c>
      <c r="F217">
        <v>210684.68</v>
      </c>
    </row>
    <row r="218" spans="1:6" x14ac:dyDescent="0.25">
      <c r="A218" t="s">
        <v>1104</v>
      </c>
      <c r="B218" t="s">
        <v>1105</v>
      </c>
      <c r="C218">
        <v>17</v>
      </c>
      <c r="D218" t="s">
        <v>30</v>
      </c>
      <c r="E218">
        <v>6385.8047058823504</v>
      </c>
      <c r="F218">
        <v>108558.68</v>
      </c>
    </row>
    <row r="219" spans="1:6" x14ac:dyDescent="0.25">
      <c r="A219" t="s">
        <v>1106</v>
      </c>
      <c r="B219" t="s">
        <v>1107</v>
      </c>
      <c r="C219">
        <v>16</v>
      </c>
      <c r="D219" t="s">
        <v>30</v>
      </c>
      <c r="E219">
        <v>7400.77</v>
      </c>
      <c r="F219">
        <v>118412.32</v>
      </c>
    </row>
    <row r="220" spans="1:6" x14ac:dyDescent="0.25">
      <c r="A220" t="s">
        <v>1108</v>
      </c>
      <c r="B220" t="s">
        <v>1109</v>
      </c>
      <c r="C220">
        <v>2</v>
      </c>
      <c r="D220" t="s">
        <v>30</v>
      </c>
      <c r="E220">
        <v>7502.63</v>
      </c>
      <c r="F220">
        <v>15005.26</v>
      </c>
    </row>
    <row r="221" spans="1:6" x14ac:dyDescent="0.25">
      <c r="A221" t="s">
        <v>1110</v>
      </c>
      <c r="B221" t="s">
        <v>1111</v>
      </c>
      <c r="C221">
        <v>16</v>
      </c>
      <c r="D221" t="s">
        <v>30</v>
      </c>
      <c r="E221">
        <v>7400.77</v>
      </c>
      <c r="F221">
        <v>118412.32</v>
      </c>
    </row>
    <row r="222" spans="1:6" x14ac:dyDescent="0.25">
      <c r="A222" t="s">
        <v>1112</v>
      </c>
      <c r="B222" t="s">
        <v>1113</v>
      </c>
      <c r="C222">
        <v>3</v>
      </c>
      <c r="D222" t="s">
        <v>30</v>
      </c>
      <c r="E222">
        <v>12638.67</v>
      </c>
      <c r="F222">
        <v>37916.01</v>
      </c>
    </row>
    <row r="223" spans="1:6" x14ac:dyDescent="0.25">
      <c r="A223" t="s">
        <v>1114</v>
      </c>
      <c r="B223" t="s">
        <v>1115</v>
      </c>
      <c r="C223">
        <v>2</v>
      </c>
      <c r="D223" t="s">
        <v>30</v>
      </c>
      <c r="E223">
        <v>11097.78</v>
      </c>
      <c r="F223">
        <v>22195.56</v>
      </c>
    </row>
    <row r="224" spans="1:6" x14ac:dyDescent="0.25">
      <c r="A224" t="s">
        <v>1116</v>
      </c>
      <c r="B224" t="s">
        <v>1117</v>
      </c>
      <c r="C224">
        <v>1</v>
      </c>
      <c r="D224" t="s">
        <v>30</v>
      </c>
      <c r="E224">
        <v>5001.75</v>
      </c>
      <c r="F224">
        <v>5001.75</v>
      </c>
    </row>
    <row r="225" spans="1:6" x14ac:dyDescent="0.25">
      <c r="A225" t="s">
        <v>1118</v>
      </c>
      <c r="B225" t="s">
        <v>1119</v>
      </c>
      <c r="C225">
        <v>2</v>
      </c>
      <c r="D225" t="s">
        <v>30</v>
      </c>
      <c r="E225">
        <v>14088.49</v>
      </c>
      <c r="F225">
        <v>28176.98</v>
      </c>
    </row>
    <row r="226" spans="1:6" x14ac:dyDescent="0.25">
      <c r="A226" t="s">
        <v>1120</v>
      </c>
      <c r="B226" t="s">
        <v>1121</v>
      </c>
      <c r="C226">
        <v>2</v>
      </c>
      <c r="D226" t="s">
        <v>30</v>
      </c>
      <c r="E226">
        <v>18027.36</v>
      </c>
      <c r="F226">
        <v>36054.720000000001</v>
      </c>
    </row>
    <row r="227" spans="1:6" x14ac:dyDescent="0.25">
      <c r="A227" t="s">
        <v>1122</v>
      </c>
      <c r="B227" t="s">
        <v>1123</v>
      </c>
      <c r="C227">
        <v>2</v>
      </c>
      <c r="D227" t="s">
        <v>30</v>
      </c>
      <c r="E227">
        <v>19478.060000000001</v>
      </c>
      <c r="F227">
        <v>38956.120000000003</v>
      </c>
    </row>
    <row r="228" spans="1:6" x14ac:dyDescent="0.25">
      <c r="A228" t="s">
        <v>1124</v>
      </c>
      <c r="B228" t="s">
        <v>1125</v>
      </c>
      <c r="C228">
        <v>35</v>
      </c>
      <c r="D228" t="s">
        <v>30</v>
      </c>
      <c r="E228">
        <v>19213.62</v>
      </c>
      <c r="F228">
        <v>672476.7</v>
      </c>
    </row>
    <row r="229" spans="1:6" x14ac:dyDescent="0.25">
      <c r="A229" t="s">
        <v>1126</v>
      </c>
      <c r="B229" t="s">
        <v>1127</v>
      </c>
      <c r="C229">
        <v>19</v>
      </c>
      <c r="D229" t="s">
        <v>30</v>
      </c>
      <c r="E229">
        <v>31639.652631578901</v>
      </c>
      <c r="F229">
        <v>601153.4</v>
      </c>
    </row>
    <row r="230" spans="1:6" x14ac:dyDescent="0.25">
      <c r="A230" t="s">
        <v>1128</v>
      </c>
      <c r="B230" t="s">
        <v>1129</v>
      </c>
      <c r="C230">
        <v>17</v>
      </c>
      <c r="D230" t="s">
        <v>30</v>
      </c>
      <c r="E230">
        <v>31624.865294117601</v>
      </c>
      <c r="F230">
        <v>537622.71</v>
      </c>
    </row>
    <row r="231" spans="1:6" x14ac:dyDescent="0.25">
      <c r="A231" t="s">
        <v>1130</v>
      </c>
      <c r="B231" t="s">
        <v>1131</v>
      </c>
      <c r="C231">
        <v>17</v>
      </c>
      <c r="D231" t="s">
        <v>30</v>
      </c>
      <c r="E231">
        <v>31599.323529411799</v>
      </c>
      <c r="F231">
        <v>537188.5</v>
      </c>
    </row>
    <row r="232" spans="1:6" x14ac:dyDescent="0.25">
      <c r="A232" t="s">
        <v>1132</v>
      </c>
      <c r="B232" t="s">
        <v>1133</v>
      </c>
      <c r="C232">
        <v>1</v>
      </c>
      <c r="D232" t="s">
        <v>30</v>
      </c>
      <c r="E232">
        <v>4382.28</v>
      </c>
      <c r="F232">
        <v>4382.28</v>
      </c>
    </row>
    <row r="233" spans="1:6" x14ac:dyDescent="0.25">
      <c r="A233" t="s">
        <v>1134</v>
      </c>
      <c r="B233" t="s">
        <v>1135</v>
      </c>
      <c r="C233">
        <v>3</v>
      </c>
      <c r="D233" t="s">
        <v>30</v>
      </c>
      <c r="E233">
        <v>6429.93</v>
      </c>
      <c r="F233">
        <v>19289.79</v>
      </c>
    </row>
    <row r="234" spans="1:6" x14ac:dyDescent="0.25">
      <c r="A234" t="s">
        <v>1136</v>
      </c>
      <c r="B234" t="s">
        <v>4171</v>
      </c>
      <c r="C234">
        <v>55</v>
      </c>
      <c r="D234" t="s">
        <v>30</v>
      </c>
      <c r="E234">
        <v>4958.9063636363599</v>
      </c>
      <c r="F234">
        <v>272739.84999999998</v>
      </c>
    </row>
    <row r="235" spans="1:6" x14ac:dyDescent="0.25">
      <c r="A235" t="s">
        <v>1138</v>
      </c>
      <c r="B235" t="s">
        <v>1139</v>
      </c>
      <c r="C235">
        <v>4</v>
      </c>
      <c r="D235" t="s">
        <v>30</v>
      </c>
      <c r="E235">
        <v>16177.065000000001</v>
      </c>
      <c r="F235">
        <v>64708.26</v>
      </c>
    </row>
    <row r="236" spans="1:6" x14ac:dyDescent="0.25">
      <c r="A236" t="s">
        <v>1140</v>
      </c>
      <c r="B236" t="s">
        <v>1141</v>
      </c>
      <c r="C236">
        <v>4</v>
      </c>
      <c r="D236" t="s">
        <v>30</v>
      </c>
      <c r="E236">
        <v>15447.14</v>
      </c>
      <c r="F236">
        <v>61788.56</v>
      </c>
    </row>
    <row r="237" spans="1:6" x14ac:dyDescent="0.25">
      <c r="A237" t="s">
        <v>1142</v>
      </c>
      <c r="B237" t="s">
        <v>1143</v>
      </c>
      <c r="C237">
        <v>6</v>
      </c>
      <c r="D237" t="s">
        <v>30</v>
      </c>
      <c r="E237">
        <v>16508.7833333333</v>
      </c>
      <c r="F237">
        <v>99052.7</v>
      </c>
    </row>
    <row r="238" spans="1:6" x14ac:dyDescent="0.25">
      <c r="A238" t="s">
        <v>1144</v>
      </c>
      <c r="B238" t="s">
        <v>1145</v>
      </c>
      <c r="C238">
        <v>20</v>
      </c>
      <c r="D238" t="s">
        <v>30</v>
      </c>
      <c r="E238">
        <v>2785.41</v>
      </c>
      <c r="F238">
        <v>55708.2</v>
      </c>
    </row>
    <row r="239" spans="1:6" x14ac:dyDescent="0.25">
      <c r="A239" t="s">
        <v>1146</v>
      </c>
      <c r="B239" t="s">
        <v>1147</v>
      </c>
      <c r="C239">
        <v>20</v>
      </c>
      <c r="D239" t="s">
        <v>30</v>
      </c>
      <c r="E239">
        <v>2112.35</v>
      </c>
      <c r="F239">
        <v>42247</v>
      </c>
    </row>
    <row r="240" spans="1:6" x14ac:dyDescent="0.25">
      <c r="A240" t="s">
        <v>1148</v>
      </c>
      <c r="B240" t="s">
        <v>1149</v>
      </c>
      <c r="C240">
        <v>20</v>
      </c>
      <c r="D240" t="s">
        <v>30</v>
      </c>
      <c r="E240">
        <v>2112.35</v>
      </c>
      <c r="F240">
        <v>42247</v>
      </c>
    </row>
    <row r="241" spans="1:6" x14ac:dyDescent="0.25">
      <c r="A241" t="s">
        <v>1150</v>
      </c>
      <c r="B241" t="s">
        <v>1151</v>
      </c>
      <c r="C241">
        <v>20</v>
      </c>
      <c r="D241" t="s">
        <v>30</v>
      </c>
      <c r="E241">
        <v>2112.35</v>
      </c>
      <c r="F241">
        <v>42247</v>
      </c>
    </row>
    <row r="242" spans="1:6" x14ac:dyDescent="0.25">
      <c r="A242" t="s">
        <v>1152</v>
      </c>
      <c r="B242" t="s">
        <v>1153</v>
      </c>
      <c r="C242">
        <v>44</v>
      </c>
      <c r="D242" t="s">
        <v>30</v>
      </c>
      <c r="E242">
        <v>8992</v>
      </c>
      <c r="F242">
        <v>395648</v>
      </c>
    </row>
    <row r="243" spans="1:6" x14ac:dyDescent="0.25">
      <c r="A243" t="s">
        <v>1154</v>
      </c>
      <c r="B243" t="s">
        <v>1155</v>
      </c>
      <c r="C243">
        <v>1</v>
      </c>
      <c r="D243" t="s">
        <v>30</v>
      </c>
      <c r="E243">
        <v>2750</v>
      </c>
      <c r="F243">
        <v>2750</v>
      </c>
    </row>
    <row r="244" spans="1:6" x14ac:dyDescent="0.25">
      <c r="A244" t="s">
        <v>1156</v>
      </c>
      <c r="B244" t="s">
        <v>1157</v>
      </c>
      <c r="C244">
        <v>1</v>
      </c>
      <c r="D244" t="s">
        <v>30</v>
      </c>
      <c r="E244">
        <v>2750</v>
      </c>
      <c r="F244">
        <v>2750</v>
      </c>
    </row>
    <row r="245" spans="1:6" x14ac:dyDescent="0.25">
      <c r="A245" t="s">
        <v>1158</v>
      </c>
      <c r="B245" t="s">
        <v>1159</v>
      </c>
      <c r="C245">
        <v>12</v>
      </c>
      <c r="D245" t="s">
        <v>30</v>
      </c>
      <c r="E245">
        <v>10222.8883333333</v>
      </c>
      <c r="F245">
        <v>122674.66</v>
      </c>
    </row>
    <row r="246" spans="1:6" x14ac:dyDescent="0.25">
      <c r="A246" t="s">
        <v>1160</v>
      </c>
      <c r="B246" t="s">
        <v>1161</v>
      </c>
      <c r="C246">
        <v>12</v>
      </c>
      <c r="D246" t="s">
        <v>30</v>
      </c>
      <c r="E246">
        <v>12419.7383333333</v>
      </c>
      <c r="F246">
        <v>149036.85999999999</v>
      </c>
    </row>
    <row r="247" spans="1:6" x14ac:dyDescent="0.25">
      <c r="A247" t="s">
        <v>1162</v>
      </c>
      <c r="B247" t="s">
        <v>1163</v>
      </c>
      <c r="C247">
        <v>41</v>
      </c>
      <c r="D247" t="s">
        <v>30</v>
      </c>
      <c r="E247">
        <v>10288.9526829268</v>
      </c>
      <c r="F247">
        <v>421847.06</v>
      </c>
    </row>
    <row r="248" spans="1:6" x14ac:dyDescent="0.25">
      <c r="A248" t="s">
        <v>1164</v>
      </c>
      <c r="B248" t="s">
        <v>1165</v>
      </c>
      <c r="C248">
        <v>16</v>
      </c>
      <c r="D248" t="s">
        <v>30</v>
      </c>
      <c r="E248">
        <v>7400.77</v>
      </c>
      <c r="F248">
        <v>118412.32</v>
      </c>
    </row>
    <row r="249" spans="1:6" x14ac:dyDescent="0.25">
      <c r="A249" t="s">
        <v>1166</v>
      </c>
      <c r="B249" t="s">
        <v>1167</v>
      </c>
      <c r="C249">
        <v>16</v>
      </c>
      <c r="D249" t="s">
        <v>30</v>
      </c>
      <c r="E249">
        <v>20398.2225</v>
      </c>
      <c r="F249">
        <v>326371.56</v>
      </c>
    </row>
    <row r="250" spans="1:6" x14ac:dyDescent="0.25">
      <c r="A250" t="s">
        <v>1168</v>
      </c>
      <c r="B250" t="s">
        <v>1169</v>
      </c>
      <c r="C250">
        <v>33</v>
      </c>
      <c r="D250" t="s">
        <v>30</v>
      </c>
      <c r="E250">
        <v>25832.6657575758</v>
      </c>
      <c r="F250">
        <v>852477.97</v>
      </c>
    </row>
    <row r="251" spans="1:6" x14ac:dyDescent="0.25">
      <c r="A251" t="s">
        <v>1170</v>
      </c>
      <c r="B251" t="s">
        <v>1171</v>
      </c>
      <c r="C251">
        <v>498</v>
      </c>
      <c r="D251" t="s">
        <v>30</v>
      </c>
      <c r="E251">
        <v>92.04</v>
      </c>
      <c r="F251">
        <v>45835.92</v>
      </c>
    </row>
    <row r="252" spans="1:6" x14ac:dyDescent="0.25">
      <c r="F252" s="15">
        <f>SUBTOTAL(109,Tabla122[Total])</f>
        <v>13433210.139999997</v>
      </c>
    </row>
  </sheetData>
  <pageMargins left="0.7" right="0.7" top="0.75" bottom="0.75" header="0.3" footer="0.3"/>
  <pageSetup scale="50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view="pageLayout" zoomScaleNormal="10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62.85546875" bestFit="1" customWidth="1"/>
    <col min="3" max="3" width="11.42578125" customWidth="1"/>
    <col min="4" max="4" width="13" customWidth="1"/>
    <col min="5" max="5" width="12" bestFit="1" customWidth="1"/>
    <col min="6" max="6" width="17.42578125" customWidth="1"/>
    <col min="7" max="7" width="7" bestFit="1" customWidth="1"/>
    <col min="8" max="8" width="10" bestFit="1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4360</v>
      </c>
    </row>
    <row r="6" spans="1:6" x14ac:dyDescent="0.25">
      <c r="B6" s="12" t="s">
        <v>1172</v>
      </c>
    </row>
    <row r="8" spans="1:6" ht="30" x14ac:dyDescent="0.25">
      <c r="A8" t="s">
        <v>22</v>
      </c>
      <c r="B8" t="s">
        <v>23</v>
      </c>
      <c r="C8" s="1" t="s">
        <v>4372</v>
      </c>
      <c r="D8" s="1" t="s">
        <v>512</v>
      </c>
      <c r="E8" t="s">
        <v>26</v>
      </c>
      <c r="F8" t="s">
        <v>27</v>
      </c>
    </row>
    <row r="9" spans="1:6" x14ac:dyDescent="0.25">
      <c r="A9" t="s">
        <v>1176</v>
      </c>
      <c r="B9" t="s">
        <v>1177</v>
      </c>
      <c r="C9">
        <v>9</v>
      </c>
      <c r="D9" t="s">
        <v>30</v>
      </c>
      <c r="E9">
        <v>562.01333333333298</v>
      </c>
      <c r="F9">
        <v>5058.12</v>
      </c>
    </row>
    <row r="10" spans="1:6" x14ac:dyDescent="0.25">
      <c r="A10" t="s">
        <v>1180</v>
      </c>
      <c r="B10" t="s">
        <v>1181</v>
      </c>
      <c r="C10">
        <v>359</v>
      </c>
      <c r="D10" t="s">
        <v>1182</v>
      </c>
      <c r="E10">
        <v>389.64</v>
      </c>
      <c r="F10">
        <v>139880.76</v>
      </c>
    </row>
    <row r="11" spans="1:6" x14ac:dyDescent="0.25">
      <c r="A11" t="s">
        <v>1183</v>
      </c>
      <c r="B11" t="s">
        <v>1184</v>
      </c>
      <c r="C11">
        <v>803</v>
      </c>
      <c r="D11" t="s">
        <v>30</v>
      </c>
      <c r="E11">
        <v>24.030834371108298</v>
      </c>
      <c r="F11">
        <v>19296.759999999998</v>
      </c>
    </row>
    <row r="12" spans="1:6" x14ac:dyDescent="0.25">
      <c r="A12" t="s">
        <v>1185</v>
      </c>
      <c r="B12" t="s">
        <v>1186</v>
      </c>
      <c r="C12">
        <v>5</v>
      </c>
      <c r="D12" t="s">
        <v>30</v>
      </c>
      <c r="E12">
        <v>188.8</v>
      </c>
      <c r="F12">
        <v>944</v>
      </c>
    </row>
    <row r="13" spans="1:6" x14ac:dyDescent="0.25">
      <c r="A13" t="s">
        <v>1187</v>
      </c>
      <c r="B13" t="s">
        <v>1188</v>
      </c>
      <c r="C13">
        <v>3832</v>
      </c>
      <c r="D13" t="s">
        <v>30</v>
      </c>
      <c r="E13">
        <v>28.335417536534401</v>
      </c>
      <c r="F13">
        <v>108581.32</v>
      </c>
    </row>
    <row r="14" spans="1:6" x14ac:dyDescent="0.25">
      <c r="A14" t="s">
        <v>1191</v>
      </c>
      <c r="B14" t="s">
        <v>1192</v>
      </c>
      <c r="C14">
        <v>162</v>
      </c>
      <c r="D14" t="s">
        <v>30</v>
      </c>
      <c r="E14">
        <v>25</v>
      </c>
      <c r="F14">
        <v>4050</v>
      </c>
    </row>
    <row r="15" spans="1:6" x14ac:dyDescent="0.25">
      <c r="A15" t="s">
        <v>1195</v>
      </c>
      <c r="B15" t="s">
        <v>1196</v>
      </c>
      <c r="C15">
        <v>2212</v>
      </c>
      <c r="D15" t="s">
        <v>30</v>
      </c>
      <c r="E15">
        <v>63.98</v>
      </c>
      <c r="F15">
        <v>141523.76</v>
      </c>
    </row>
    <row r="16" spans="1:6" x14ac:dyDescent="0.25">
      <c r="A16" t="s">
        <v>1197</v>
      </c>
      <c r="B16" t="s">
        <v>1198</v>
      </c>
      <c r="C16">
        <v>184</v>
      </c>
      <c r="D16" t="s">
        <v>4381</v>
      </c>
      <c r="E16">
        <v>1</v>
      </c>
      <c r="F16">
        <v>184</v>
      </c>
    </row>
    <row r="17" spans="1:6" x14ac:dyDescent="0.25">
      <c r="A17" t="s">
        <v>1200</v>
      </c>
      <c r="B17" t="s">
        <v>1201</v>
      </c>
      <c r="C17">
        <v>22</v>
      </c>
      <c r="D17" t="s">
        <v>1202</v>
      </c>
      <c r="E17">
        <v>725.5</v>
      </c>
      <c r="F17">
        <v>15961</v>
      </c>
    </row>
    <row r="18" spans="1:6" x14ac:dyDescent="0.25">
      <c r="A18" t="s">
        <v>1203</v>
      </c>
      <c r="B18" t="s">
        <v>1204</v>
      </c>
      <c r="C18">
        <v>120</v>
      </c>
      <c r="D18" t="s">
        <v>4174</v>
      </c>
      <c r="E18">
        <v>640.05250000000001</v>
      </c>
      <c r="F18">
        <v>76806.3</v>
      </c>
    </row>
    <row r="19" spans="1:6" x14ac:dyDescent="0.25">
      <c r="A19" t="s">
        <v>1205</v>
      </c>
      <c r="B19" t="s">
        <v>1206</v>
      </c>
      <c r="C19">
        <v>40</v>
      </c>
      <c r="D19" t="s">
        <v>30</v>
      </c>
      <c r="E19">
        <v>123.9</v>
      </c>
      <c r="F19">
        <v>4956</v>
      </c>
    </row>
    <row r="20" spans="1:6" x14ac:dyDescent="0.25">
      <c r="A20" t="s">
        <v>1207</v>
      </c>
      <c r="B20" t="s">
        <v>1208</v>
      </c>
      <c r="C20">
        <v>150</v>
      </c>
      <c r="D20" t="s">
        <v>30</v>
      </c>
      <c r="E20">
        <v>1</v>
      </c>
      <c r="F20">
        <v>150</v>
      </c>
    </row>
    <row r="21" spans="1:6" x14ac:dyDescent="0.25">
      <c r="A21" t="s">
        <v>1209</v>
      </c>
      <c r="B21" t="s">
        <v>1210</v>
      </c>
      <c r="C21">
        <v>32521</v>
      </c>
      <c r="D21" t="s">
        <v>30</v>
      </c>
      <c r="E21">
        <v>7.720349927739</v>
      </c>
      <c r="F21">
        <v>251073.5</v>
      </c>
    </row>
    <row r="22" spans="1:6" x14ac:dyDescent="0.25">
      <c r="A22" t="s">
        <v>1211</v>
      </c>
      <c r="B22" t="s">
        <v>1212</v>
      </c>
      <c r="C22">
        <v>18880</v>
      </c>
      <c r="D22" t="s">
        <v>30</v>
      </c>
      <c r="E22">
        <v>9.5441059322033901</v>
      </c>
      <c r="F22">
        <v>180192.72</v>
      </c>
    </row>
    <row r="23" spans="1:6" x14ac:dyDescent="0.25">
      <c r="A23" t="s">
        <v>1213</v>
      </c>
      <c r="B23" t="s">
        <v>1214</v>
      </c>
      <c r="C23">
        <v>11922</v>
      </c>
      <c r="D23" t="s">
        <v>30</v>
      </c>
      <c r="E23">
        <v>12.0320600570374</v>
      </c>
      <c r="F23">
        <v>143446.22</v>
      </c>
    </row>
    <row r="24" spans="1:6" x14ac:dyDescent="0.25">
      <c r="A24" t="s">
        <v>1215</v>
      </c>
      <c r="B24" t="s">
        <v>1216</v>
      </c>
      <c r="C24">
        <v>7245.2</v>
      </c>
      <c r="D24" t="s">
        <v>30</v>
      </c>
      <c r="E24">
        <v>11.9024719814498</v>
      </c>
      <c r="F24">
        <v>86235.79</v>
      </c>
    </row>
    <row r="25" spans="1:6" x14ac:dyDescent="0.25">
      <c r="A25" t="s">
        <v>1217</v>
      </c>
      <c r="B25" t="s">
        <v>1218</v>
      </c>
      <c r="C25">
        <v>26956</v>
      </c>
      <c r="D25" t="s">
        <v>30</v>
      </c>
      <c r="E25">
        <v>9.4644828609586007</v>
      </c>
      <c r="F25">
        <v>255124.6</v>
      </c>
    </row>
    <row r="26" spans="1:6" x14ac:dyDescent="0.25">
      <c r="A26" t="s">
        <v>1219</v>
      </c>
      <c r="B26" t="s">
        <v>1220</v>
      </c>
      <c r="C26">
        <v>27056</v>
      </c>
      <c r="D26" t="s">
        <v>30</v>
      </c>
      <c r="E26">
        <v>36.335558840922502</v>
      </c>
      <c r="F26">
        <v>983094.88</v>
      </c>
    </row>
    <row r="27" spans="1:6" x14ac:dyDescent="0.25">
      <c r="A27" t="s">
        <v>1221</v>
      </c>
      <c r="B27" t="s">
        <v>1222</v>
      </c>
      <c r="C27">
        <v>450</v>
      </c>
      <c r="D27" t="s">
        <v>30</v>
      </c>
      <c r="E27">
        <v>41.728888888888903</v>
      </c>
      <c r="F27">
        <v>18778</v>
      </c>
    </row>
    <row r="28" spans="1:6" x14ac:dyDescent="0.25">
      <c r="A28" t="s">
        <v>1223</v>
      </c>
      <c r="B28" t="s">
        <v>1224</v>
      </c>
      <c r="C28">
        <v>300</v>
      </c>
      <c r="D28" t="s">
        <v>30</v>
      </c>
      <c r="E28">
        <v>295</v>
      </c>
      <c r="F28">
        <v>88500</v>
      </c>
    </row>
    <row r="29" spans="1:6" x14ac:dyDescent="0.25">
      <c r="A29" t="s">
        <v>1225</v>
      </c>
      <c r="B29" t="s">
        <v>1226</v>
      </c>
      <c r="C29">
        <v>298</v>
      </c>
      <c r="D29" t="s">
        <v>30</v>
      </c>
      <c r="E29">
        <v>723.81</v>
      </c>
      <c r="F29">
        <v>215695.38</v>
      </c>
    </row>
    <row r="30" spans="1:6" x14ac:dyDescent="0.25">
      <c r="A30" t="s">
        <v>1227</v>
      </c>
      <c r="B30" t="s">
        <v>1228</v>
      </c>
      <c r="C30">
        <v>228</v>
      </c>
      <c r="D30" t="s">
        <v>30</v>
      </c>
      <c r="E30">
        <v>60.71</v>
      </c>
      <c r="F30">
        <v>13841.88</v>
      </c>
    </row>
    <row r="31" spans="1:6" x14ac:dyDescent="0.25">
      <c r="A31" t="s">
        <v>1229</v>
      </c>
      <c r="B31" t="s">
        <v>1230</v>
      </c>
      <c r="C31">
        <v>316</v>
      </c>
      <c r="D31" t="s">
        <v>30</v>
      </c>
      <c r="E31">
        <v>183.51012658227799</v>
      </c>
      <c r="F31">
        <v>57989.2</v>
      </c>
    </row>
    <row r="32" spans="1:6" x14ac:dyDescent="0.25">
      <c r="A32" t="s">
        <v>1231</v>
      </c>
      <c r="B32" t="s">
        <v>1232</v>
      </c>
      <c r="C32">
        <v>383</v>
      </c>
      <c r="D32" t="s">
        <v>30</v>
      </c>
      <c r="E32">
        <v>133.62621409921701</v>
      </c>
      <c r="F32">
        <v>51178.84</v>
      </c>
    </row>
    <row r="33" spans="1:6" x14ac:dyDescent="0.25">
      <c r="A33" t="s">
        <v>1235</v>
      </c>
      <c r="B33" t="s">
        <v>1236</v>
      </c>
      <c r="C33">
        <v>2506</v>
      </c>
      <c r="D33" t="s">
        <v>30</v>
      </c>
      <c r="E33">
        <v>74.745259377493994</v>
      </c>
      <c r="F33">
        <v>187311.62</v>
      </c>
    </row>
    <row r="34" spans="1:6" x14ac:dyDescent="0.25">
      <c r="A34" t="s">
        <v>1237</v>
      </c>
      <c r="B34" t="s">
        <v>1238</v>
      </c>
      <c r="C34">
        <v>3</v>
      </c>
      <c r="D34" t="s">
        <v>30</v>
      </c>
      <c r="E34">
        <v>75</v>
      </c>
      <c r="F34">
        <v>225</v>
      </c>
    </row>
    <row r="35" spans="1:6" x14ac:dyDescent="0.25">
      <c r="A35" t="s">
        <v>1239</v>
      </c>
      <c r="B35" t="s">
        <v>1240</v>
      </c>
      <c r="C35">
        <v>1127</v>
      </c>
      <c r="D35" t="s">
        <v>30</v>
      </c>
      <c r="E35">
        <v>111.468944099379</v>
      </c>
      <c r="F35">
        <v>125625.5</v>
      </c>
    </row>
    <row r="36" spans="1:6" x14ac:dyDescent="0.25">
      <c r="A36" t="s">
        <v>1241</v>
      </c>
      <c r="B36" t="s">
        <v>1242</v>
      </c>
      <c r="C36">
        <v>587</v>
      </c>
      <c r="D36" t="s">
        <v>30</v>
      </c>
      <c r="E36">
        <v>140.5632879046</v>
      </c>
      <c r="F36">
        <v>82510.649999999994</v>
      </c>
    </row>
    <row r="37" spans="1:6" x14ac:dyDescent="0.25">
      <c r="F37" s="15">
        <f>SUBTOTAL(109,Tabla123[Total])</f>
        <v>3258215.8</v>
      </c>
    </row>
  </sheetData>
  <pageMargins left="0.7" right="0.7" top="0.75" bottom="0.75" header="0.3" footer="0.3"/>
  <pageSetup scale="54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5"/>
  <sheetViews>
    <sheetView view="pageLayout" zoomScaleNormal="10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65.28515625" customWidth="1"/>
    <col min="3" max="3" width="15.140625" customWidth="1"/>
    <col min="4" max="4" width="14.5703125" customWidth="1"/>
    <col min="5" max="5" width="12" bestFit="1" customWidth="1"/>
    <col min="6" max="6" width="19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4360</v>
      </c>
    </row>
    <row r="6" spans="1:6" x14ac:dyDescent="0.25">
      <c r="B6" s="12" t="s">
        <v>1243</v>
      </c>
    </row>
    <row r="8" spans="1:6" ht="30" x14ac:dyDescent="0.25">
      <c r="A8" t="s">
        <v>22</v>
      </c>
      <c r="B8" t="s">
        <v>23</v>
      </c>
      <c r="C8" s="1" t="s">
        <v>4372</v>
      </c>
      <c r="D8" s="1" t="s">
        <v>512</v>
      </c>
      <c r="E8" t="s">
        <v>26</v>
      </c>
      <c r="F8" t="s">
        <v>27</v>
      </c>
    </row>
    <row r="9" spans="1:6" x14ac:dyDescent="0.25">
      <c r="A9" t="s">
        <v>1247</v>
      </c>
      <c r="B9" t="s">
        <v>1248</v>
      </c>
      <c r="C9">
        <v>84</v>
      </c>
      <c r="D9" t="s">
        <v>30</v>
      </c>
      <c r="E9">
        <v>45.188095238095201</v>
      </c>
      <c r="F9">
        <v>3795.8</v>
      </c>
    </row>
    <row r="10" spans="1:6" x14ac:dyDescent="0.25">
      <c r="A10" t="s">
        <v>1249</v>
      </c>
      <c r="B10" t="s">
        <v>1250</v>
      </c>
      <c r="C10">
        <v>16</v>
      </c>
      <c r="D10" t="s">
        <v>30</v>
      </c>
      <c r="E10">
        <v>98.75</v>
      </c>
      <c r="F10">
        <v>1580</v>
      </c>
    </row>
    <row r="11" spans="1:6" x14ac:dyDescent="0.25">
      <c r="A11" t="s">
        <v>1253</v>
      </c>
      <c r="B11" t="s">
        <v>1254</v>
      </c>
      <c r="C11">
        <v>1</v>
      </c>
      <c r="D11" t="s">
        <v>30</v>
      </c>
      <c r="E11">
        <v>2242</v>
      </c>
      <c r="F11">
        <v>2242</v>
      </c>
    </row>
    <row r="12" spans="1:6" x14ac:dyDescent="0.25">
      <c r="A12" t="s">
        <v>1257</v>
      </c>
      <c r="B12" t="s">
        <v>1256</v>
      </c>
      <c r="C12">
        <v>3</v>
      </c>
      <c r="D12" t="s">
        <v>30</v>
      </c>
      <c r="E12">
        <v>136</v>
      </c>
      <c r="F12">
        <v>408</v>
      </c>
    </row>
    <row r="13" spans="1:6" x14ac:dyDescent="0.25">
      <c r="A13" t="s">
        <v>1274</v>
      </c>
      <c r="B13" t="s">
        <v>514</v>
      </c>
      <c r="C13">
        <v>167</v>
      </c>
      <c r="D13" t="s">
        <v>30</v>
      </c>
      <c r="E13">
        <v>79.526946107784397</v>
      </c>
      <c r="F13">
        <v>13281</v>
      </c>
    </row>
    <row r="14" spans="1:6" x14ac:dyDescent="0.25">
      <c r="A14" t="s">
        <v>1376</v>
      </c>
      <c r="B14" t="s">
        <v>1377</v>
      </c>
      <c r="C14">
        <v>15</v>
      </c>
      <c r="D14" t="s">
        <v>30</v>
      </c>
      <c r="E14">
        <v>567.57000000000005</v>
      </c>
      <c r="F14">
        <v>8513.5499999999993</v>
      </c>
    </row>
    <row r="15" spans="1:6" x14ac:dyDescent="0.25">
      <c r="A15" t="s">
        <v>4185</v>
      </c>
      <c r="B15" t="s">
        <v>4186</v>
      </c>
      <c r="C15">
        <v>137</v>
      </c>
      <c r="D15" t="s">
        <v>30</v>
      </c>
      <c r="E15">
        <v>1</v>
      </c>
      <c r="F15">
        <v>137</v>
      </c>
    </row>
    <row r="16" spans="1:6" x14ac:dyDescent="0.25">
      <c r="A16" t="s">
        <v>1378</v>
      </c>
      <c r="B16" t="s">
        <v>1379</v>
      </c>
      <c r="C16">
        <v>2</v>
      </c>
      <c r="D16" t="s">
        <v>30</v>
      </c>
      <c r="E16">
        <v>25.03</v>
      </c>
      <c r="F16">
        <v>50.06</v>
      </c>
    </row>
    <row r="17" spans="1:6" x14ac:dyDescent="0.25">
      <c r="A17" t="s">
        <v>4187</v>
      </c>
      <c r="B17" t="s">
        <v>1379</v>
      </c>
      <c r="C17">
        <v>177</v>
      </c>
      <c r="D17" t="s">
        <v>30</v>
      </c>
      <c r="E17">
        <v>250</v>
      </c>
      <c r="F17">
        <v>44250</v>
      </c>
    </row>
    <row r="18" spans="1:6" x14ac:dyDescent="0.25">
      <c r="A18" t="s">
        <v>1380</v>
      </c>
      <c r="B18" t="s">
        <v>1381</v>
      </c>
      <c r="C18">
        <v>9450</v>
      </c>
      <c r="D18" t="s">
        <v>30</v>
      </c>
      <c r="E18">
        <v>1.99157248677249</v>
      </c>
      <c r="F18">
        <v>18820.36</v>
      </c>
    </row>
    <row r="19" spans="1:6" x14ac:dyDescent="0.25">
      <c r="A19" t="s">
        <v>1382</v>
      </c>
      <c r="B19" t="s">
        <v>1381</v>
      </c>
      <c r="C19">
        <v>164</v>
      </c>
      <c r="D19" t="s">
        <v>30</v>
      </c>
      <c r="E19">
        <v>100</v>
      </c>
      <c r="F19">
        <v>16400</v>
      </c>
    </row>
    <row r="20" spans="1:6" x14ac:dyDescent="0.25">
      <c r="A20" t="s">
        <v>1383</v>
      </c>
      <c r="B20" t="s">
        <v>1381</v>
      </c>
      <c r="C20">
        <v>18</v>
      </c>
      <c r="D20" t="s">
        <v>30</v>
      </c>
      <c r="E20">
        <v>1</v>
      </c>
      <c r="F20">
        <v>18</v>
      </c>
    </row>
    <row r="21" spans="1:6" x14ac:dyDescent="0.25">
      <c r="A21" t="s">
        <v>1384</v>
      </c>
      <c r="B21" t="s">
        <v>1381</v>
      </c>
      <c r="C21">
        <v>341.5</v>
      </c>
      <c r="D21" t="s">
        <v>30</v>
      </c>
      <c r="E21">
        <v>560</v>
      </c>
      <c r="F21">
        <v>191240</v>
      </c>
    </row>
    <row r="22" spans="1:6" x14ac:dyDescent="0.25">
      <c r="A22" t="s">
        <v>1385</v>
      </c>
      <c r="B22" t="s">
        <v>1379</v>
      </c>
      <c r="C22">
        <v>134</v>
      </c>
      <c r="D22" t="s">
        <v>30</v>
      </c>
      <c r="E22">
        <v>416</v>
      </c>
      <c r="F22">
        <v>55744</v>
      </c>
    </row>
    <row r="23" spans="1:6" x14ac:dyDescent="0.25">
      <c r="A23" t="s">
        <v>1388</v>
      </c>
      <c r="B23" t="s">
        <v>1389</v>
      </c>
      <c r="C23">
        <v>700</v>
      </c>
      <c r="D23" t="s">
        <v>30</v>
      </c>
      <c r="E23">
        <v>0.6</v>
      </c>
      <c r="F23">
        <v>420</v>
      </c>
    </row>
    <row r="24" spans="1:6" x14ac:dyDescent="0.25">
      <c r="A24" t="s">
        <v>1390</v>
      </c>
      <c r="B24" t="s">
        <v>1391</v>
      </c>
      <c r="C24">
        <v>8</v>
      </c>
      <c r="D24" t="s">
        <v>30</v>
      </c>
      <c r="E24">
        <v>79</v>
      </c>
      <c r="F24">
        <v>632</v>
      </c>
    </row>
    <row r="25" spans="1:6" x14ac:dyDescent="0.25">
      <c r="A25" t="s">
        <v>4188</v>
      </c>
      <c r="B25" t="s">
        <v>1395</v>
      </c>
      <c r="C25">
        <v>148</v>
      </c>
      <c r="D25" t="s">
        <v>30</v>
      </c>
      <c r="E25">
        <v>1720</v>
      </c>
      <c r="F25">
        <v>254560</v>
      </c>
    </row>
    <row r="26" spans="1:6" x14ac:dyDescent="0.25">
      <c r="A26" t="s">
        <v>1394</v>
      </c>
      <c r="B26" t="s">
        <v>1395</v>
      </c>
      <c r="C26">
        <v>188</v>
      </c>
      <c r="D26" t="s">
        <v>30</v>
      </c>
      <c r="E26">
        <v>1472.76595744681</v>
      </c>
      <c r="F26">
        <v>276880</v>
      </c>
    </row>
    <row r="27" spans="1:6" x14ac:dyDescent="0.25">
      <c r="A27" t="s">
        <v>4189</v>
      </c>
      <c r="B27" t="s">
        <v>4190</v>
      </c>
      <c r="C27">
        <v>22</v>
      </c>
      <c r="D27" t="s">
        <v>30</v>
      </c>
      <c r="E27">
        <v>81.599999999999994</v>
      </c>
      <c r="F27">
        <v>1795.2</v>
      </c>
    </row>
    <row r="28" spans="1:6" x14ac:dyDescent="0.25">
      <c r="A28" t="s">
        <v>1396</v>
      </c>
      <c r="B28" t="s">
        <v>1397</v>
      </c>
      <c r="C28">
        <v>235</v>
      </c>
      <c r="D28" t="s">
        <v>30</v>
      </c>
      <c r="E28">
        <v>10</v>
      </c>
      <c r="F28">
        <v>2350</v>
      </c>
    </row>
    <row r="29" spans="1:6" x14ac:dyDescent="0.25">
      <c r="A29" t="s">
        <v>1398</v>
      </c>
      <c r="B29" t="s">
        <v>1399</v>
      </c>
      <c r="C29">
        <v>53</v>
      </c>
      <c r="D29" t="s">
        <v>30</v>
      </c>
      <c r="E29">
        <v>8.3699999999999992</v>
      </c>
      <c r="F29">
        <v>443.61</v>
      </c>
    </row>
    <row r="30" spans="1:6" x14ac:dyDescent="0.25">
      <c r="A30" t="s">
        <v>4191</v>
      </c>
      <c r="B30" t="s">
        <v>1399</v>
      </c>
      <c r="C30">
        <v>5</v>
      </c>
      <c r="D30" t="s">
        <v>30</v>
      </c>
      <c r="E30">
        <v>8.3699999999999992</v>
      </c>
      <c r="F30">
        <v>41.85</v>
      </c>
    </row>
    <row r="31" spans="1:6" x14ac:dyDescent="0.25">
      <c r="A31" t="s">
        <v>4382</v>
      </c>
      <c r="B31" t="s">
        <v>4383</v>
      </c>
      <c r="C31">
        <v>16</v>
      </c>
      <c r="D31" t="s">
        <v>30</v>
      </c>
      <c r="E31">
        <v>5</v>
      </c>
      <c r="F31">
        <v>80</v>
      </c>
    </row>
    <row r="32" spans="1:6" x14ac:dyDescent="0.25">
      <c r="A32" t="s">
        <v>1400</v>
      </c>
      <c r="B32" t="s">
        <v>1401</v>
      </c>
      <c r="C32">
        <v>3</v>
      </c>
      <c r="D32" t="s">
        <v>30</v>
      </c>
      <c r="E32">
        <v>52.7</v>
      </c>
      <c r="F32">
        <v>158.1</v>
      </c>
    </row>
    <row r="33" spans="1:6" x14ac:dyDescent="0.25">
      <c r="A33" t="s">
        <v>1402</v>
      </c>
      <c r="B33" t="s">
        <v>1401</v>
      </c>
      <c r="C33">
        <v>16</v>
      </c>
      <c r="D33" t="s">
        <v>30</v>
      </c>
      <c r="E33">
        <v>1220</v>
      </c>
      <c r="F33">
        <v>19520</v>
      </c>
    </row>
    <row r="34" spans="1:6" x14ac:dyDescent="0.25">
      <c r="A34" t="s">
        <v>1403</v>
      </c>
      <c r="B34" t="s">
        <v>1401</v>
      </c>
      <c r="C34">
        <v>40</v>
      </c>
      <c r="D34" t="s">
        <v>30</v>
      </c>
      <c r="E34">
        <v>28</v>
      </c>
      <c r="F34">
        <v>1120</v>
      </c>
    </row>
    <row r="35" spans="1:6" x14ac:dyDescent="0.25">
      <c r="A35" t="s">
        <v>4192</v>
      </c>
      <c r="B35" t="s">
        <v>1401</v>
      </c>
      <c r="C35">
        <v>70</v>
      </c>
      <c r="D35" t="s">
        <v>30</v>
      </c>
      <c r="E35">
        <v>1</v>
      </c>
      <c r="F35">
        <v>70</v>
      </c>
    </row>
    <row r="36" spans="1:6" x14ac:dyDescent="0.25">
      <c r="A36" t="s">
        <v>1408</v>
      </c>
      <c r="B36" t="s">
        <v>1409</v>
      </c>
      <c r="C36">
        <v>1</v>
      </c>
      <c r="D36" t="s">
        <v>30</v>
      </c>
      <c r="E36">
        <v>646</v>
      </c>
      <c r="F36">
        <v>646</v>
      </c>
    </row>
    <row r="37" spans="1:6" x14ac:dyDescent="0.25">
      <c r="A37" t="s">
        <v>1410</v>
      </c>
      <c r="B37" t="s">
        <v>1411</v>
      </c>
      <c r="C37">
        <v>450.2</v>
      </c>
      <c r="D37" t="s">
        <v>30</v>
      </c>
      <c r="E37">
        <v>40.447090182141302</v>
      </c>
      <c r="F37">
        <v>18209.28</v>
      </c>
    </row>
    <row r="38" spans="1:6" x14ac:dyDescent="0.25">
      <c r="A38" t="s">
        <v>1412</v>
      </c>
      <c r="B38" t="s">
        <v>1411</v>
      </c>
      <c r="C38">
        <v>48</v>
      </c>
      <c r="D38" t="s">
        <v>30</v>
      </c>
      <c r="E38">
        <v>24.1666666666667</v>
      </c>
      <c r="F38">
        <v>1160</v>
      </c>
    </row>
    <row r="39" spans="1:6" x14ac:dyDescent="0.25">
      <c r="A39" t="s">
        <v>1413</v>
      </c>
      <c r="B39" t="s">
        <v>1411</v>
      </c>
      <c r="C39">
        <v>151</v>
      </c>
      <c r="D39" t="s">
        <v>30</v>
      </c>
      <c r="E39">
        <v>140.73086092715201</v>
      </c>
      <c r="F39">
        <v>21250.36</v>
      </c>
    </row>
    <row r="40" spans="1:6" x14ac:dyDescent="0.25">
      <c r="A40" t="s">
        <v>1414</v>
      </c>
      <c r="B40" t="s">
        <v>1415</v>
      </c>
      <c r="C40">
        <v>3180</v>
      </c>
      <c r="D40" t="s">
        <v>30</v>
      </c>
      <c r="E40">
        <v>12.1566037735849</v>
      </c>
      <c r="F40">
        <v>38658</v>
      </c>
    </row>
    <row r="41" spans="1:6" x14ac:dyDescent="0.25">
      <c r="A41" t="s">
        <v>4384</v>
      </c>
      <c r="B41" t="s">
        <v>1417</v>
      </c>
      <c r="C41">
        <v>17</v>
      </c>
      <c r="D41" t="s">
        <v>30</v>
      </c>
      <c r="E41">
        <v>37.17</v>
      </c>
      <c r="F41">
        <v>631.89</v>
      </c>
    </row>
    <row r="42" spans="1:6" x14ac:dyDescent="0.25">
      <c r="A42" t="s">
        <v>1416</v>
      </c>
      <c r="B42" t="s">
        <v>1417</v>
      </c>
      <c r="C42">
        <v>20</v>
      </c>
      <c r="D42" t="s">
        <v>30</v>
      </c>
      <c r="E42">
        <v>524</v>
      </c>
      <c r="F42">
        <v>10480</v>
      </c>
    </row>
    <row r="43" spans="1:6" x14ac:dyDescent="0.25">
      <c r="A43" t="s">
        <v>1418</v>
      </c>
      <c r="B43" t="s">
        <v>1419</v>
      </c>
      <c r="C43">
        <v>1</v>
      </c>
      <c r="D43" t="s">
        <v>30</v>
      </c>
      <c r="E43">
        <v>1</v>
      </c>
      <c r="F43">
        <v>1</v>
      </c>
    </row>
    <row r="44" spans="1:6" x14ac:dyDescent="0.25">
      <c r="A44" t="s">
        <v>1422</v>
      </c>
      <c r="B44" t="s">
        <v>1423</v>
      </c>
      <c r="C44">
        <v>99</v>
      </c>
      <c r="D44" t="s">
        <v>30</v>
      </c>
      <c r="E44">
        <v>488.37777777777802</v>
      </c>
      <c r="F44">
        <v>48349.4</v>
      </c>
    </row>
    <row r="45" spans="1:6" x14ac:dyDescent="0.25">
      <c r="A45" t="s">
        <v>1424</v>
      </c>
      <c r="B45" t="s">
        <v>1425</v>
      </c>
      <c r="C45">
        <v>158</v>
      </c>
      <c r="D45" t="s">
        <v>30</v>
      </c>
      <c r="E45">
        <v>2232.4683544303798</v>
      </c>
      <c r="F45">
        <v>352730</v>
      </c>
    </row>
    <row r="46" spans="1:6" x14ac:dyDescent="0.25">
      <c r="A46" t="s">
        <v>1426</v>
      </c>
      <c r="B46" t="s">
        <v>1427</v>
      </c>
      <c r="C46">
        <v>272</v>
      </c>
      <c r="D46" t="s">
        <v>30</v>
      </c>
      <c r="E46">
        <v>1677.9632352941201</v>
      </c>
      <c r="F46">
        <v>456406</v>
      </c>
    </row>
    <row r="47" spans="1:6" x14ac:dyDescent="0.25">
      <c r="A47" t="s">
        <v>1428</v>
      </c>
      <c r="B47" t="s">
        <v>1429</v>
      </c>
      <c r="C47">
        <v>2</v>
      </c>
      <c r="D47" t="s">
        <v>30</v>
      </c>
      <c r="E47">
        <v>1184</v>
      </c>
      <c r="F47">
        <v>2368</v>
      </c>
    </row>
    <row r="48" spans="1:6" x14ac:dyDescent="0.25">
      <c r="A48" t="s">
        <v>1430</v>
      </c>
      <c r="B48" t="s">
        <v>1431</v>
      </c>
      <c r="C48">
        <v>55</v>
      </c>
      <c r="D48" t="s">
        <v>30</v>
      </c>
      <c r="E48">
        <v>850</v>
      </c>
      <c r="F48">
        <v>46750</v>
      </c>
    </row>
    <row r="49" spans="1:6" x14ac:dyDescent="0.25">
      <c r="A49" t="s">
        <v>1432</v>
      </c>
      <c r="B49" t="s">
        <v>1433</v>
      </c>
      <c r="C49">
        <v>2</v>
      </c>
      <c r="D49" t="s">
        <v>30</v>
      </c>
      <c r="E49">
        <v>8000</v>
      </c>
      <c r="F49">
        <v>16000</v>
      </c>
    </row>
    <row r="50" spans="1:6" x14ac:dyDescent="0.25">
      <c r="A50" t="s">
        <v>1434</v>
      </c>
      <c r="B50" t="s">
        <v>1435</v>
      </c>
      <c r="C50">
        <v>20</v>
      </c>
      <c r="D50" t="s">
        <v>30</v>
      </c>
      <c r="E50">
        <v>328</v>
      </c>
      <c r="F50">
        <v>6560</v>
      </c>
    </row>
    <row r="51" spans="1:6" x14ac:dyDescent="0.25">
      <c r="A51" t="s">
        <v>1438</v>
      </c>
      <c r="B51" t="s">
        <v>1437</v>
      </c>
      <c r="C51">
        <v>224</v>
      </c>
      <c r="D51" t="s">
        <v>30</v>
      </c>
      <c r="E51">
        <v>676</v>
      </c>
      <c r="F51">
        <v>151424</v>
      </c>
    </row>
    <row r="52" spans="1:6" x14ac:dyDescent="0.25">
      <c r="A52" t="s">
        <v>1439</v>
      </c>
      <c r="B52" t="s">
        <v>1437</v>
      </c>
      <c r="C52">
        <v>1</v>
      </c>
      <c r="D52" t="s">
        <v>30</v>
      </c>
      <c r="E52">
        <v>1778.4</v>
      </c>
      <c r="F52">
        <v>1778.4</v>
      </c>
    </row>
    <row r="53" spans="1:6" x14ac:dyDescent="0.25">
      <c r="A53" t="s">
        <v>1440</v>
      </c>
      <c r="B53" t="s">
        <v>1437</v>
      </c>
      <c r="C53">
        <v>3</v>
      </c>
      <c r="D53" t="s">
        <v>30</v>
      </c>
      <c r="E53">
        <v>415</v>
      </c>
      <c r="F53">
        <v>1245</v>
      </c>
    </row>
    <row r="54" spans="1:6" x14ac:dyDescent="0.25">
      <c r="A54" t="s">
        <v>1447</v>
      </c>
      <c r="B54" t="s">
        <v>1448</v>
      </c>
      <c r="C54">
        <v>10</v>
      </c>
      <c r="D54" t="s">
        <v>30</v>
      </c>
      <c r="E54">
        <v>17.84</v>
      </c>
      <c r="F54">
        <v>178.4</v>
      </c>
    </row>
    <row r="55" spans="1:6" x14ac:dyDescent="0.25">
      <c r="A55" t="s">
        <v>1452</v>
      </c>
      <c r="B55" t="s">
        <v>1453</v>
      </c>
      <c r="C55">
        <v>2</v>
      </c>
      <c r="D55" t="s">
        <v>30</v>
      </c>
      <c r="E55">
        <v>2705</v>
      </c>
      <c r="F55">
        <v>5410</v>
      </c>
    </row>
    <row r="56" spans="1:6" x14ac:dyDescent="0.25">
      <c r="A56" t="s">
        <v>1454</v>
      </c>
      <c r="B56" t="s">
        <v>1455</v>
      </c>
      <c r="C56">
        <v>198</v>
      </c>
      <c r="D56" t="s">
        <v>30</v>
      </c>
      <c r="E56">
        <v>300</v>
      </c>
      <c r="F56">
        <v>59400</v>
      </c>
    </row>
    <row r="57" spans="1:6" x14ac:dyDescent="0.25">
      <c r="A57" t="s">
        <v>1456</v>
      </c>
      <c r="B57" t="s">
        <v>1457</v>
      </c>
      <c r="C57">
        <v>198</v>
      </c>
      <c r="D57" t="s">
        <v>30</v>
      </c>
      <c r="E57">
        <v>3.76</v>
      </c>
      <c r="F57">
        <v>744.48</v>
      </c>
    </row>
    <row r="58" spans="1:6" x14ac:dyDescent="0.25">
      <c r="A58" t="s">
        <v>4385</v>
      </c>
      <c r="B58" t="s">
        <v>1459</v>
      </c>
      <c r="C58">
        <v>14</v>
      </c>
      <c r="D58" t="s">
        <v>30</v>
      </c>
      <c r="E58">
        <v>45</v>
      </c>
      <c r="F58">
        <v>630</v>
      </c>
    </row>
    <row r="59" spans="1:6" x14ac:dyDescent="0.25">
      <c r="A59" t="s">
        <v>4193</v>
      </c>
      <c r="B59" t="s">
        <v>4194</v>
      </c>
      <c r="C59">
        <v>51</v>
      </c>
      <c r="D59" t="s">
        <v>30</v>
      </c>
      <c r="E59">
        <v>244</v>
      </c>
      <c r="F59">
        <v>12444</v>
      </c>
    </row>
    <row r="60" spans="1:6" x14ac:dyDescent="0.25">
      <c r="A60" t="s">
        <v>1460</v>
      </c>
      <c r="B60" t="s">
        <v>1461</v>
      </c>
      <c r="C60">
        <v>264</v>
      </c>
      <c r="D60" t="s">
        <v>30</v>
      </c>
      <c r="E60">
        <v>43.25</v>
      </c>
      <c r="F60">
        <v>11418</v>
      </c>
    </row>
    <row r="61" spans="1:6" x14ac:dyDescent="0.25">
      <c r="A61" t="s">
        <v>1463</v>
      </c>
      <c r="B61" t="s">
        <v>1464</v>
      </c>
      <c r="C61">
        <v>83</v>
      </c>
      <c r="D61" t="s">
        <v>30</v>
      </c>
      <c r="E61">
        <v>317.92771084337397</v>
      </c>
      <c r="F61">
        <v>26388</v>
      </c>
    </row>
    <row r="62" spans="1:6" x14ac:dyDescent="0.25">
      <c r="A62" t="s">
        <v>1468</v>
      </c>
      <c r="B62" t="s">
        <v>1469</v>
      </c>
      <c r="C62">
        <v>90</v>
      </c>
      <c r="D62" t="s">
        <v>30</v>
      </c>
      <c r="E62">
        <v>31.49</v>
      </c>
      <c r="F62">
        <v>2834.1</v>
      </c>
    </row>
    <row r="63" spans="1:6" x14ac:dyDescent="0.25">
      <c r="A63" t="s">
        <v>1472</v>
      </c>
      <c r="B63" t="s">
        <v>1473</v>
      </c>
      <c r="C63">
        <v>2</v>
      </c>
      <c r="D63" t="s">
        <v>30</v>
      </c>
      <c r="E63">
        <v>31.49</v>
      </c>
      <c r="F63">
        <v>62.98</v>
      </c>
    </row>
    <row r="64" spans="1:6" x14ac:dyDescent="0.25">
      <c r="A64" t="s">
        <v>1474</v>
      </c>
      <c r="B64" t="s">
        <v>1475</v>
      </c>
      <c r="C64">
        <v>57</v>
      </c>
      <c r="D64" t="s">
        <v>30</v>
      </c>
      <c r="E64">
        <v>53.456140350877199</v>
      </c>
      <c r="F64">
        <v>3047</v>
      </c>
    </row>
    <row r="65" spans="1:6" x14ac:dyDescent="0.25">
      <c r="A65" t="s">
        <v>1476</v>
      </c>
      <c r="B65" t="s">
        <v>1477</v>
      </c>
      <c r="C65">
        <v>3</v>
      </c>
      <c r="D65" t="s">
        <v>30</v>
      </c>
      <c r="E65">
        <v>6680</v>
      </c>
      <c r="F65">
        <v>20040</v>
      </c>
    </row>
    <row r="66" spans="1:6" x14ac:dyDescent="0.25">
      <c r="A66" t="s">
        <v>4195</v>
      </c>
      <c r="B66" t="s">
        <v>4196</v>
      </c>
      <c r="C66">
        <v>1</v>
      </c>
      <c r="D66" t="s">
        <v>30</v>
      </c>
      <c r="E66">
        <v>20054</v>
      </c>
      <c r="F66">
        <v>20054</v>
      </c>
    </row>
    <row r="67" spans="1:6" x14ac:dyDescent="0.25">
      <c r="A67" t="s">
        <v>1478</v>
      </c>
      <c r="B67" t="s">
        <v>1479</v>
      </c>
      <c r="C67">
        <v>60</v>
      </c>
      <c r="D67" t="s">
        <v>30</v>
      </c>
      <c r="E67">
        <v>705</v>
      </c>
      <c r="F67">
        <v>42300</v>
      </c>
    </row>
    <row r="68" spans="1:6" x14ac:dyDescent="0.25">
      <c r="A68" t="s">
        <v>1480</v>
      </c>
      <c r="B68" t="s">
        <v>1479</v>
      </c>
      <c r="C68">
        <v>24</v>
      </c>
      <c r="D68" t="s">
        <v>30</v>
      </c>
      <c r="E68">
        <v>1</v>
      </c>
      <c r="F68">
        <v>24</v>
      </c>
    </row>
    <row r="69" spans="1:6" x14ac:dyDescent="0.25">
      <c r="A69" t="s">
        <v>4197</v>
      </c>
      <c r="B69" t="s">
        <v>4198</v>
      </c>
      <c r="C69">
        <v>39</v>
      </c>
      <c r="D69" t="s">
        <v>30</v>
      </c>
      <c r="E69">
        <v>1</v>
      </c>
      <c r="F69">
        <v>39</v>
      </c>
    </row>
    <row r="70" spans="1:6" x14ac:dyDescent="0.25">
      <c r="A70" t="s">
        <v>1481</v>
      </c>
      <c r="B70" t="s">
        <v>1482</v>
      </c>
      <c r="C70">
        <v>206</v>
      </c>
      <c r="D70" t="s">
        <v>30</v>
      </c>
      <c r="E70">
        <v>634.85922330097105</v>
      </c>
      <c r="F70">
        <v>130781</v>
      </c>
    </row>
    <row r="71" spans="1:6" x14ac:dyDescent="0.25">
      <c r="A71" t="s">
        <v>4199</v>
      </c>
      <c r="B71" t="s">
        <v>4200</v>
      </c>
      <c r="C71">
        <v>274</v>
      </c>
      <c r="D71" t="s">
        <v>30</v>
      </c>
      <c r="E71">
        <v>581</v>
      </c>
      <c r="F71">
        <v>159194</v>
      </c>
    </row>
    <row r="72" spans="1:6" x14ac:dyDescent="0.25">
      <c r="A72" t="s">
        <v>1483</v>
      </c>
      <c r="B72" t="s">
        <v>1484</v>
      </c>
      <c r="C72">
        <v>187</v>
      </c>
      <c r="D72" t="s">
        <v>30</v>
      </c>
      <c r="E72">
        <v>247.53208556149701</v>
      </c>
      <c r="F72">
        <v>46288.5</v>
      </c>
    </row>
    <row r="73" spans="1:6" x14ac:dyDescent="0.25">
      <c r="A73" t="s">
        <v>4201</v>
      </c>
      <c r="B73" t="s">
        <v>4202</v>
      </c>
      <c r="C73">
        <v>1</v>
      </c>
      <c r="D73" t="s">
        <v>30</v>
      </c>
      <c r="E73">
        <v>948</v>
      </c>
      <c r="F73">
        <v>948</v>
      </c>
    </row>
    <row r="74" spans="1:6" x14ac:dyDescent="0.25">
      <c r="A74" t="s">
        <v>1487</v>
      </c>
      <c r="B74" t="s">
        <v>1488</v>
      </c>
      <c r="C74">
        <v>25</v>
      </c>
      <c r="D74" t="s">
        <v>30</v>
      </c>
      <c r="E74">
        <v>10.17</v>
      </c>
      <c r="F74">
        <v>254.25</v>
      </c>
    </row>
    <row r="75" spans="1:6" x14ac:dyDescent="0.25">
      <c r="A75" t="s">
        <v>1489</v>
      </c>
      <c r="B75" t="s">
        <v>1490</v>
      </c>
      <c r="C75">
        <v>25820</v>
      </c>
      <c r="D75" t="s">
        <v>30</v>
      </c>
      <c r="E75">
        <v>115.144194422928</v>
      </c>
      <c r="F75">
        <v>2973023.1</v>
      </c>
    </row>
    <row r="76" spans="1:6" x14ac:dyDescent="0.25">
      <c r="A76" t="s">
        <v>1491</v>
      </c>
      <c r="B76" t="s">
        <v>1492</v>
      </c>
      <c r="C76">
        <v>299</v>
      </c>
      <c r="D76" t="s">
        <v>30</v>
      </c>
      <c r="E76">
        <v>35.049999999999997</v>
      </c>
      <c r="F76">
        <v>10479.950000000001</v>
      </c>
    </row>
    <row r="77" spans="1:6" x14ac:dyDescent="0.25">
      <c r="A77" t="s">
        <v>1493</v>
      </c>
      <c r="B77" t="s">
        <v>1494</v>
      </c>
      <c r="C77">
        <v>24</v>
      </c>
      <c r="D77" t="s">
        <v>30</v>
      </c>
      <c r="E77">
        <v>27.1</v>
      </c>
      <c r="F77">
        <v>650.4</v>
      </c>
    </row>
    <row r="78" spans="1:6" x14ac:dyDescent="0.25">
      <c r="A78" t="s">
        <v>1497</v>
      </c>
      <c r="B78" t="s">
        <v>1498</v>
      </c>
      <c r="C78">
        <v>1582</v>
      </c>
      <c r="D78" t="s">
        <v>30</v>
      </c>
      <c r="E78">
        <v>467.81409608091002</v>
      </c>
      <c r="F78">
        <v>740081.9</v>
      </c>
    </row>
    <row r="79" spans="1:6" x14ac:dyDescent="0.25">
      <c r="A79" t="s">
        <v>1499</v>
      </c>
      <c r="B79" t="s">
        <v>1500</v>
      </c>
      <c r="C79">
        <v>1812</v>
      </c>
      <c r="D79" t="s">
        <v>30</v>
      </c>
      <c r="E79">
        <v>743.52588300220702</v>
      </c>
      <c r="F79">
        <v>1347268.9</v>
      </c>
    </row>
    <row r="80" spans="1:6" x14ac:dyDescent="0.25">
      <c r="A80" t="s">
        <v>1501</v>
      </c>
      <c r="B80" t="s">
        <v>1502</v>
      </c>
      <c r="C80">
        <v>1493</v>
      </c>
      <c r="D80" t="s">
        <v>30</v>
      </c>
      <c r="E80">
        <v>805.72572002679203</v>
      </c>
      <c r="F80">
        <v>1202948.5</v>
      </c>
    </row>
    <row r="81" spans="1:6" x14ac:dyDescent="0.25">
      <c r="A81" t="s">
        <v>1503</v>
      </c>
      <c r="B81" t="s">
        <v>1504</v>
      </c>
      <c r="C81">
        <v>1</v>
      </c>
      <c r="D81" t="s">
        <v>30</v>
      </c>
      <c r="E81">
        <v>2697.5</v>
      </c>
      <c r="F81">
        <v>2697.5</v>
      </c>
    </row>
    <row r="82" spans="1:6" x14ac:dyDescent="0.25">
      <c r="A82" t="s">
        <v>1505</v>
      </c>
      <c r="B82" t="s">
        <v>1506</v>
      </c>
      <c r="C82">
        <v>59</v>
      </c>
      <c r="D82" t="s">
        <v>30</v>
      </c>
      <c r="E82">
        <v>5942.3177966101703</v>
      </c>
      <c r="F82">
        <v>350596.75</v>
      </c>
    </row>
    <row r="83" spans="1:6" x14ac:dyDescent="0.25">
      <c r="A83" t="s">
        <v>1507</v>
      </c>
      <c r="B83" t="s">
        <v>1508</v>
      </c>
      <c r="C83">
        <v>1</v>
      </c>
      <c r="D83" t="s">
        <v>30</v>
      </c>
      <c r="E83">
        <v>1800</v>
      </c>
      <c r="F83">
        <v>1800</v>
      </c>
    </row>
    <row r="84" spans="1:6" x14ac:dyDescent="0.25">
      <c r="A84" t="s">
        <v>1509</v>
      </c>
      <c r="B84" t="s">
        <v>1510</v>
      </c>
      <c r="C84">
        <v>97</v>
      </c>
      <c r="D84" t="s">
        <v>30</v>
      </c>
      <c r="E84">
        <v>42.08</v>
      </c>
      <c r="F84">
        <v>4081.76</v>
      </c>
    </row>
    <row r="85" spans="1:6" x14ac:dyDescent="0.25">
      <c r="A85" t="s">
        <v>4203</v>
      </c>
      <c r="B85" t="s">
        <v>4204</v>
      </c>
      <c r="C85">
        <v>70</v>
      </c>
      <c r="D85" t="s">
        <v>30</v>
      </c>
      <c r="E85">
        <v>1</v>
      </c>
      <c r="F85">
        <v>70</v>
      </c>
    </row>
    <row r="86" spans="1:6" x14ac:dyDescent="0.25">
      <c r="A86" t="s">
        <v>4386</v>
      </c>
      <c r="B86" t="s">
        <v>1512</v>
      </c>
      <c r="C86">
        <v>264</v>
      </c>
      <c r="D86" t="s">
        <v>30</v>
      </c>
      <c r="E86">
        <v>2.9</v>
      </c>
      <c r="F86">
        <v>765.6</v>
      </c>
    </row>
    <row r="87" spans="1:6" x14ac:dyDescent="0.25">
      <c r="A87" t="s">
        <v>1513</v>
      </c>
      <c r="B87" t="s">
        <v>1512</v>
      </c>
      <c r="C87">
        <v>15</v>
      </c>
      <c r="D87" t="s">
        <v>30</v>
      </c>
      <c r="E87">
        <v>1</v>
      </c>
      <c r="F87">
        <v>15</v>
      </c>
    </row>
    <row r="88" spans="1:6" x14ac:dyDescent="0.25">
      <c r="A88" t="s">
        <v>1514</v>
      </c>
      <c r="B88" t="s">
        <v>1512</v>
      </c>
      <c r="C88">
        <v>200</v>
      </c>
      <c r="D88" t="s">
        <v>30</v>
      </c>
      <c r="E88">
        <v>1</v>
      </c>
      <c r="F88">
        <v>200</v>
      </c>
    </row>
    <row r="89" spans="1:6" x14ac:dyDescent="0.25">
      <c r="A89" t="s">
        <v>1515</v>
      </c>
      <c r="B89" t="s">
        <v>1516</v>
      </c>
      <c r="C89">
        <v>41</v>
      </c>
      <c r="D89" t="s">
        <v>30</v>
      </c>
      <c r="E89">
        <v>113.29146341463399</v>
      </c>
      <c r="F89">
        <v>4644.95</v>
      </c>
    </row>
    <row r="90" spans="1:6" x14ac:dyDescent="0.25">
      <c r="A90" t="s">
        <v>1517</v>
      </c>
      <c r="B90" t="s">
        <v>1516</v>
      </c>
      <c r="C90">
        <v>60</v>
      </c>
      <c r="D90" t="s">
        <v>30</v>
      </c>
      <c r="E90">
        <v>4.8600000000000003</v>
      </c>
      <c r="F90">
        <v>291.60000000000002</v>
      </c>
    </row>
    <row r="91" spans="1:6" x14ac:dyDescent="0.25">
      <c r="A91" t="s">
        <v>1518</v>
      </c>
      <c r="B91" t="s">
        <v>1516</v>
      </c>
      <c r="C91">
        <v>43570</v>
      </c>
      <c r="D91" t="s">
        <v>30</v>
      </c>
      <c r="E91">
        <v>4.5611287583199402</v>
      </c>
      <c r="F91">
        <v>198728.38</v>
      </c>
    </row>
    <row r="92" spans="1:6" x14ac:dyDescent="0.25">
      <c r="A92" t="s">
        <v>1519</v>
      </c>
      <c r="B92" t="s">
        <v>1520</v>
      </c>
      <c r="C92">
        <v>14</v>
      </c>
      <c r="D92" t="s">
        <v>30</v>
      </c>
      <c r="E92">
        <v>200.5</v>
      </c>
      <c r="F92">
        <v>2807</v>
      </c>
    </row>
    <row r="93" spans="1:6" x14ac:dyDescent="0.25">
      <c r="A93" t="s">
        <v>4387</v>
      </c>
      <c r="B93" t="s">
        <v>4388</v>
      </c>
      <c r="C93">
        <v>200</v>
      </c>
      <c r="D93" t="s">
        <v>30</v>
      </c>
      <c r="E93">
        <v>22</v>
      </c>
      <c r="F93">
        <v>4400</v>
      </c>
    </row>
    <row r="94" spans="1:6" x14ac:dyDescent="0.25">
      <c r="A94" t="s">
        <v>1524</v>
      </c>
      <c r="B94" t="s">
        <v>1525</v>
      </c>
      <c r="C94">
        <v>2</v>
      </c>
      <c r="D94" t="s">
        <v>30</v>
      </c>
      <c r="E94">
        <v>300</v>
      </c>
      <c r="F94">
        <v>600</v>
      </c>
    </row>
    <row r="95" spans="1:6" x14ac:dyDescent="0.25">
      <c r="A95" t="s">
        <v>1528</v>
      </c>
      <c r="B95" t="s">
        <v>1529</v>
      </c>
      <c r="C95">
        <v>60</v>
      </c>
      <c r="D95" t="s">
        <v>30</v>
      </c>
      <c r="E95">
        <v>3.278</v>
      </c>
      <c r="F95">
        <v>196.68</v>
      </c>
    </row>
    <row r="96" spans="1:6" x14ac:dyDescent="0.25">
      <c r="A96" t="s">
        <v>1530</v>
      </c>
      <c r="B96" t="s">
        <v>1531</v>
      </c>
      <c r="C96">
        <v>43</v>
      </c>
      <c r="D96" t="s">
        <v>30</v>
      </c>
      <c r="E96">
        <v>64</v>
      </c>
      <c r="F96">
        <v>2752</v>
      </c>
    </row>
    <row r="97" spans="1:6" x14ac:dyDescent="0.25">
      <c r="A97" t="s">
        <v>4205</v>
      </c>
      <c r="B97" t="s">
        <v>1531</v>
      </c>
      <c r="C97">
        <v>53</v>
      </c>
      <c r="D97" t="s">
        <v>30</v>
      </c>
      <c r="E97">
        <v>1</v>
      </c>
      <c r="F97">
        <v>53</v>
      </c>
    </row>
    <row r="98" spans="1:6" x14ac:dyDescent="0.25">
      <c r="A98" t="s">
        <v>1533</v>
      </c>
      <c r="B98" t="s">
        <v>1534</v>
      </c>
      <c r="C98">
        <v>4</v>
      </c>
      <c r="D98" t="s">
        <v>30</v>
      </c>
      <c r="E98">
        <v>7476.36</v>
      </c>
      <c r="F98">
        <v>29905.439999999999</v>
      </c>
    </row>
    <row r="99" spans="1:6" x14ac:dyDescent="0.25">
      <c r="A99" t="s">
        <v>1535</v>
      </c>
      <c r="B99" t="s">
        <v>1536</v>
      </c>
      <c r="C99">
        <v>29</v>
      </c>
      <c r="D99" t="s">
        <v>30</v>
      </c>
      <c r="E99">
        <v>195.88</v>
      </c>
      <c r="F99">
        <v>5680.52</v>
      </c>
    </row>
    <row r="100" spans="1:6" x14ac:dyDescent="0.25">
      <c r="A100" t="s">
        <v>1537</v>
      </c>
      <c r="B100" t="s">
        <v>1538</v>
      </c>
      <c r="C100">
        <v>221</v>
      </c>
      <c r="D100" t="s">
        <v>30</v>
      </c>
      <c r="E100">
        <v>2254</v>
      </c>
      <c r="F100">
        <v>498134</v>
      </c>
    </row>
    <row r="101" spans="1:6" x14ac:dyDescent="0.25">
      <c r="A101" t="s">
        <v>4206</v>
      </c>
      <c r="B101" t="s">
        <v>1538</v>
      </c>
      <c r="C101">
        <v>115</v>
      </c>
      <c r="D101" t="s">
        <v>30</v>
      </c>
      <c r="E101">
        <v>905</v>
      </c>
      <c r="F101">
        <v>104075</v>
      </c>
    </row>
    <row r="102" spans="1:6" x14ac:dyDescent="0.25">
      <c r="A102" t="s">
        <v>1543</v>
      </c>
      <c r="B102" t="s">
        <v>1544</v>
      </c>
      <c r="C102">
        <v>643</v>
      </c>
      <c r="D102" t="s">
        <v>30</v>
      </c>
      <c r="E102">
        <v>1305.7119751166399</v>
      </c>
      <c r="F102">
        <v>839572.8</v>
      </c>
    </row>
    <row r="103" spans="1:6" x14ac:dyDescent="0.25">
      <c r="A103" t="s">
        <v>1545</v>
      </c>
      <c r="B103" t="s">
        <v>1544</v>
      </c>
      <c r="C103">
        <v>272</v>
      </c>
      <c r="D103" t="s">
        <v>30</v>
      </c>
      <c r="E103">
        <v>2698.3455882352901</v>
      </c>
      <c r="F103">
        <v>733950</v>
      </c>
    </row>
    <row r="104" spans="1:6" x14ac:dyDescent="0.25">
      <c r="A104" t="s">
        <v>1546</v>
      </c>
      <c r="B104" t="s">
        <v>1544</v>
      </c>
      <c r="C104">
        <v>275</v>
      </c>
      <c r="D104" t="s">
        <v>30</v>
      </c>
      <c r="E104">
        <v>826.59272727272696</v>
      </c>
      <c r="F104">
        <v>227313</v>
      </c>
    </row>
    <row r="105" spans="1:6" x14ac:dyDescent="0.25">
      <c r="A105" t="s">
        <v>1547</v>
      </c>
      <c r="B105" t="s">
        <v>1544</v>
      </c>
      <c r="C105">
        <v>231</v>
      </c>
      <c r="D105" t="s">
        <v>30</v>
      </c>
      <c r="E105">
        <v>3480.0212121212098</v>
      </c>
      <c r="F105">
        <v>803884.9</v>
      </c>
    </row>
    <row r="106" spans="1:6" x14ac:dyDescent="0.25">
      <c r="A106" t="s">
        <v>1548</v>
      </c>
      <c r="B106" t="s">
        <v>1549</v>
      </c>
      <c r="C106">
        <v>211</v>
      </c>
      <c r="D106" t="s">
        <v>30</v>
      </c>
      <c r="E106">
        <v>461.75355450236998</v>
      </c>
      <c r="F106">
        <v>97430</v>
      </c>
    </row>
    <row r="107" spans="1:6" x14ac:dyDescent="0.25">
      <c r="A107" t="s">
        <v>1553</v>
      </c>
      <c r="B107" t="s">
        <v>1554</v>
      </c>
      <c r="C107">
        <v>1</v>
      </c>
      <c r="D107" t="s">
        <v>30</v>
      </c>
      <c r="E107">
        <v>313.5</v>
      </c>
      <c r="F107">
        <v>313.5</v>
      </c>
    </row>
    <row r="108" spans="1:6" x14ac:dyDescent="0.25">
      <c r="A108" t="s">
        <v>1557</v>
      </c>
      <c r="B108" t="s">
        <v>1558</v>
      </c>
      <c r="C108">
        <v>6</v>
      </c>
      <c r="D108" t="s">
        <v>30</v>
      </c>
      <c r="E108">
        <v>2298.83</v>
      </c>
      <c r="F108">
        <v>13792.98</v>
      </c>
    </row>
    <row r="109" spans="1:6" x14ac:dyDescent="0.25">
      <c r="A109" t="s">
        <v>1189</v>
      </c>
      <c r="B109" t="s">
        <v>1190</v>
      </c>
      <c r="C109">
        <v>1</v>
      </c>
      <c r="D109" t="s">
        <v>30</v>
      </c>
      <c r="E109">
        <v>1</v>
      </c>
      <c r="F109">
        <v>1</v>
      </c>
    </row>
    <row r="110" spans="1:6" x14ac:dyDescent="0.25">
      <c r="A110" t="s">
        <v>1563</v>
      </c>
      <c r="B110" t="s">
        <v>1564</v>
      </c>
      <c r="C110">
        <v>50</v>
      </c>
      <c r="D110" t="s">
        <v>30</v>
      </c>
      <c r="E110">
        <v>1</v>
      </c>
      <c r="F110">
        <v>50</v>
      </c>
    </row>
    <row r="111" spans="1:6" x14ac:dyDescent="0.25">
      <c r="A111" t="s">
        <v>1566</v>
      </c>
      <c r="B111" t="s">
        <v>1567</v>
      </c>
      <c r="C111">
        <v>5743</v>
      </c>
      <c r="D111" t="s">
        <v>30</v>
      </c>
      <c r="E111">
        <v>570</v>
      </c>
      <c r="F111">
        <v>3273510</v>
      </c>
    </row>
    <row r="112" spans="1:6" x14ac:dyDescent="0.25">
      <c r="A112" t="s">
        <v>1568</v>
      </c>
      <c r="B112" t="s">
        <v>1569</v>
      </c>
      <c r="C112">
        <v>276</v>
      </c>
      <c r="D112" t="s">
        <v>30</v>
      </c>
      <c r="E112">
        <v>1</v>
      </c>
      <c r="F112">
        <v>276</v>
      </c>
    </row>
    <row r="113" spans="1:6" x14ac:dyDescent="0.25">
      <c r="A113" t="s">
        <v>1570</v>
      </c>
      <c r="B113" t="s">
        <v>1571</v>
      </c>
      <c r="C113">
        <v>306</v>
      </c>
      <c r="D113" t="s">
        <v>30</v>
      </c>
      <c r="E113">
        <v>655.22</v>
      </c>
      <c r="F113">
        <v>200497.32</v>
      </c>
    </row>
    <row r="114" spans="1:6" x14ac:dyDescent="0.25">
      <c r="A114" t="s">
        <v>1572</v>
      </c>
      <c r="B114" t="s">
        <v>1573</v>
      </c>
      <c r="C114">
        <v>555</v>
      </c>
      <c r="D114" t="s">
        <v>30</v>
      </c>
      <c r="E114">
        <v>422.51693693693699</v>
      </c>
      <c r="F114">
        <v>234496.9</v>
      </c>
    </row>
    <row r="115" spans="1:6" x14ac:dyDescent="0.25">
      <c r="A115" t="s">
        <v>1574</v>
      </c>
      <c r="B115" t="s">
        <v>1575</v>
      </c>
      <c r="C115">
        <v>192</v>
      </c>
      <c r="D115" t="s">
        <v>30</v>
      </c>
      <c r="E115">
        <v>70</v>
      </c>
      <c r="F115">
        <v>13440</v>
      </c>
    </row>
    <row r="116" spans="1:6" x14ac:dyDescent="0.25">
      <c r="A116" t="s">
        <v>4207</v>
      </c>
      <c r="B116" t="s">
        <v>4208</v>
      </c>
      <c r="C116">
        <v>177</v>
      </c>
      <c r="D116" t="s">
        <v>30</v>
      </c>
      <c r="E116">
        <v>100.8</v>
      </c>
      <c r="F116">
        <v>17841.599999999999</v>
      </c>
    </row>
    <row r="117" spans="1:6" x14ac:dyDescent="0.25">
      <c r="A117" t="s">
        <v>1586</v>
      </c>
      <c r="B117" t="s">
        <v>1587</v>
      </c>
      <c r="C117">
        <v>1</v>
      </c>
      <c r="D117" t="s">
        <v>30</v>
      </c>
      <c r="E117">
        <v>5300</v>
      </c>
      <c r="F117">
        <v>5300</v>
      </c>
    </row>
    <row r="118" spans="1:6" x14ac:dyDescent="0.25">
      <c r="A118" t="s">
        <v>1588</v>
      </c>
      <c r="B118" t="s">
        <v>1589</v>
      </c>
      <c r="C118">
        <v>400</v>
      </c>
      <c r="D118" t="s">
        <v>30</v>
      </c>
      <c r="E118">
        <v>0.56000000000000005</v>
      </c>
      <c r="F118">
        <v>224</v>
      </c>
    </row>
    <row r="119" spans="1:6" x14ac:dyDescent="0.25">
      <c r="A119" t="s">
        <v>1591</v>
      </c>
      <c r="B119" t="s">
        <v>1592</v>
      </c>
      <c r="C119">
        <v>28</v>
      </c>
      <c r="D119" t="s">
        <v>30</v>
      </c>
      <c r="E119">
        <v>3211.5</v>
      </c>
      <c r="F119">
        <v>89922</v>
      </c>
    </row>
    <row r="120" spans="1:6" x14ac:dyDescent="0.25">
      <c r="A120" t="s">
        <v>1594</v>
      </c>
      <c r="B120" t="s">
        <v>1595</v>
      </c>
      <c r="C120">
        <v>5</v>
      </c>
      <c r="D120" t="s">
        <v>30</v>
      </c>
      <c r="E120">
        <v>1597.6</v>
      </c>
      <c r="F120">
        <v>7988</v>
      </c>
    </row>
    <row r="121" spans="1:6" x14ac:dyDescent="0.25">
      <c r="A121" t="s">
        <v>1596</v>
      </c>
      <c r="B121" t="s">
        <v>1597</v>
      </c>
      <c r="C121">
        <v>4</v>
      </c>
      <c r="D121" t="s">
        <v>30</v>
      </c>
      <c r="E121">
        <v>290.39999999999998</v>
      </c>
      <c r="F121">
        <v>1161.5999999999999</v>
      </c>
    </row>
    <row r="122" spans="1:6" x14ac:dyDescent="0.25">
      <c r="A122" t="s">
        <v>1598</v>
      </c>
      <c r="B122" t="s">
        <v>1599</v>
      </c>
      <c r="C122">
        <v>3600.2</v>
      </c>
      <c r="D122" t="s">
        <v>30</v>
      </c>
      <c r="E122">
        <v>8.8206321871007205</v>
      </c>
      <c r="F122">
        <v>31756.04</v>
      </c>
    </row>
    <row r="123" spans="1:6" x14ac:dyDescent="0.25">
      <c r="A123" t="s">
        <v>1600</v>
      </c>
      <c r="B123" t="s">
        <v>1601</v>
      </c>
      <c r="C123">
        <v>3</v>
      </c>
      <c r="D123" t="s">
        <v>30</v>
      </c>
      <c r="E123">
        <v>40</v>
      </c>
      <c r="F123">
        <v>120</v>
      </c>
    </row>
    <row r="124" spans="1:6" x14ac:dyDescent="0.25">
      <c r="A124" t="s">
        <v>1602</v>
      </c>
      <c r="B124" t="s">
        <v>1603</v>
      </c>
      <c r="C124">
        <v>2</v>
      </c>
      <c r="D124" t="s">
        <v>30</v>
      </c>
      <c r="E124">
        <v>95</v>
      </c>
      <c r="F124">
        <v>190</v>
      </c>
    </row>
    <row r="125" spans="1:6" x14ac:dyDescent="0.25">
      <c r="A125" t="s">
        <v>1606</v>
      </c>
      <c r="B125" t="s">
        <v>1607</v>
      </c>
      <c r="C125">
        <v>45</v>
      </c>
      <c r="D125" t="s">
        <v>30</v>
      </c>
      <c r="E125">
        <v>1200.06</v>
      </c>
      <c r="F125">
        <v>54002.7</v>
      </c>
    </row>
    <row r="126" spans="1:6" x14ac:dyDescent="0.25">
      <c r="A126" t="s">
        <v>1608</v>
      </c>
      <c r="B126" t="s">
        <v>1609</v>
      </c>
      <c r="C126">
        <v>62</v>
      </c>
      <c r="D126" t="s">
        <v>30</v>
      </c>
      <c r="E126">
        <v>320.02</v>
      </c>
      <c r="F126">
        <v>19841.240000000002</v>
      </c>
    </row>
    <row r="127" spans="1:6" x14ac:dyDescent="0.25">
      <c r="A127" t="s">
        <v>1610</v>
      </c>
      <c r="B127" t="s">
        <v>1611</v>
      </c>
      <c r="C127">
        <v>5</v>
      </c>
      <c r="D127" t="s">
        <v>30</v>
      </c>
      <c r="E127">
        <v>1</v>
      </c>
      <c r="F127">
        <v>5</v>
      </c>
    </row>
    <row r="128" spans="1:6" x14ac:dyDescent="0.25">
      <c r="A128" t="s">
        <v>1612</v>
      </c>
      <c r="B128" t="s">
        <v>1613</v>
      </c>
      <c r="C128">
        <v>29</v>
      </c>
      <c r="D128" t="s">
        <v>30</v>
      </c>
      <c r="E128">
        <v>115.48275862069001</v>
      </c>
      <c r="F128">
        <v>3349</v>
      </c>
    </row>
    <row r="129" spans="1:6" x14ac:dyDescent="0.25">
      <c r="A129" t="s">
        <v>1614</v>
      </c>
      <c r="B129" t="s">
        <v>1613</v>
      </c>
      <c r="C129">
        <v>93</v>
      </c>
      <c r="D129" t="s">
        <v>30</v>
      </c>
      <c r="E129">
        <v>108.004301075269</v>
      </c>
      <c r="F129">
        <v>10044.4</v>
      </c>
    </row>
    <row r="130" spans="1:6" x14ac:dyDescent="0.25">
      <c r="A130" t="s">
        <v>1616</v>
      </c>
      <c r="B130" t="s">
        <v>1617</v>
      </c>
      <c r="C130">
        <v>4</v>
      </c>
      <c r="D130" t="s">
        <v>30</v>
      </c>
      <c r="E130">
        <v>1</v>
      </c>
      <c r="F130">
        <v>4</v>
      </c>
    </row>
    <row r="131" spans="1:6" x14ac:dyDescent="0.25">
      <c r="A131" t="s">
        <v>1618</v>
      </c>
      <c r="B131" t="s">
        <v>1619</v>
      </c>
      <c r="C131">
        <v>1</v>
      </c>
      <c r="D131" t="s">
        <v>30</v>
      </c>
      <c r="E131">
        <v>675</v>
      </c>
      <c r="F131">
        <v>675</v>
      </c>
    </row>
    <row r="132" spans="1:6" x14ac:dyDescent="0.25">
      <c r="A132" t="s">
        <v>1620</v>
      </c>
      <c r="B132" t="s">
        <v>1621</v>
      </c>
      <c r="C132">
        <v>490</v>
      </c>
      <c r="D132" t="s">
        <v>30</v>
      </c>
      <c r="E132">
        <v>715.85659183673499</v>
      </c>
      <c r="F132">
        <v>350769.73</v>
      </c>
    </row>
    <row r="133" spans="1:6" x14ac:dyDescent="0.25">
      <c r="A133" t="s">
        <v>1622</v>
      </c>
      <c r="B133" t="s">
        <v>1621</v>
      </c>
      <c r="C133">
        <v>105</v>
      </c>
      <c r="D133" t="s">
        <v>30</v>
      </c>
      <c r="E133">
        <v>1585</v>
      </c>
      <c r="F133">
        <v>166425</v>
      </c>
    </row>
    <row r="134" spans="1:6" x14ac:dyDescent="0.25">
      <c r="A134" t="s">
        <v>1623</v>
      </c>
      <c r="B134" t="s">
        <v>615</v>
      </c>
      <c r="C134">
        <v>17</v>
      </c>
      <c r="D134" t="s">
        <v>30</v>
      </c>
      <c r="E134">
        <v>21.588235294117599</v>
      </c>
      <c r="F134">
        <v>367</v>
      </c>
    </row>
    <row r="135" spans="1:6" x14ac:dyDescent="0.25">
      <c r="A135" t="s">
        <v>4209</v>
      </c>
      <c r="B135" t="s">
        <v>4210</v>
      </c>
      <c r="C135">
        <v>2</v>
      </c>
      <c r="D135" t="s">
        <v>30</v>
      </c>
      <c r="E135">
        <v>64</v>
      </c>
      <c r="F135">
        <v>128</v>
      </c>
    </row>
    <row r="136" spans="1:6" x14ac:dyDescent="0.25">
      <c r="A136" t="s">
        <v>4211</v>
      </c>
      <c r="B136" t="s">
        <v>4212</v>
      </c>
      <c r="C136">
        <v>1</v>
      </c>
      <c r="D136" t="s">
        <v>30</v>
      </c>
      <c r="E136">
        <v>25.2</v>
      </c>
      <c r="F136">
        <v>25.2</v>
      </c>
    </row>
    <row r="137" spans="1:6" x14ac:dyDescent="0.25">
      <c r="A137" t="s">
        <v>1624</v>
      </c>
      <c r="B137" t="s">
        <v>1625</v>
      </c>
      <c r="C137">
        <v>9</v>
      </c>
      <c r="D137" t="s">
        <v>30</v>
      </c>
      <c r="E137">
        <v>1</v>
      </c>
      <c r="F137">
        <v>9</v>
      </c>
    </row>
    <row r="138" spans="1:6" x14ac:dyDescent="0.25">
      <c r="A138" t="s">
        <v>1626</v>
      </c>
      <c r="B138" t="s">
        <v>1627</v>
      </c>
      <c r="C138">
        <v>1</v>
      </c>
      <c r="D138" t="s">
        <v>30</v>
      </c>
      <c r="E138">
        <v>2867.04</v>
      </c>
      <c r="F138">
        <v>2867.04</v>
      </c>
    </row>
    <row r="139" spans="1:6" x14ac:dyDescent="0.25">
      <c r="A139" t="s">
        <v>1628</v>
      </c>
      <c r="B139" t="s">
        <v>1629</v>
      </c>
      <c r="C139">
        <v>11</v>
      </c>
      <c r="D139" t="s">
        <v>30</v>
      </c>
      <c r="E139">
        <v>8.8072727272727303</v>
      </c>
      <c r="F139">
        <v>96.88</v>
      </c>
    </row>
    <row r="140" spans="1:6" x14ac:dyDescent="0.25">
      <c r="A140" t="s">
        <v>1630</v>
      </c>
      <c r="B140" t="s">
        <v>1631</v>
      </c>
      <c r="C140">
        <v>3193</v>
      </c>
      <c r="D140" t="s">
        <v>30</v>
      </c>
      <c r="E140">
        <v>56.989564672721599</v>
      </c>
      <c r="F140">
        <v>181967.68</v>
      </c>
    </row>
    <row r="141" spans="1:6" x14ac:dyDescent="0.25">
      <c r="A141" t="s">
        <v>1632</v>
      </c>
      <c r="B141" t="s">
        <v>1633</v>
      </c>
      <c r="C141">
        <v>5</v>
      </c>
      <c r="D141" t="s">
        <v>30</v>
      </c>
      <c r="E141">
        <v>11800</v>
      </c>
      <c r="F141">
        <v>59000</v>
      </c>
    </row>
    <row r="142" spans="1:6" x14ac:dyDescent="0.25">
      <c r="A142" t="s">
        <v>1636</v>
      </c>
      <c r="B142" t="s">
        <v>1637</v>
      </c>
      <c r="C142">
        <v>7</v>
      </c>
      <c r="D142" t="s">
        <v>30</v>
      </c>
      <c r="E142">
        <v>1399</v>
      </c>
      <c r="F142">
        <v>9793</v>
      </c>
    </row>
    <row r="143" spans="1:6" x14ac:dyDescent="0.25">
      <c r="A143" t="s">
        <v>1638</v>
      </c>
      <c r="B143" t="s">
        <v>1639</v>
      </c>
      <c r="C143">
        <v>97</v>
      </c>
      <c r="D143" t="s">
        <v>30</v>
      </c>
      <c r="E143">
        <v>85.669690721649502</v>
      </c>
      <c r="F143">
        <v>8309.9599999999991</v>
      </c>
    </row>
    <row r="144" spans="1:6" x14ac:dyDescent="0.25">
      <c r="A144" t="s">
        <v>1640</v>
      </c>
      <c r="B144" t="s">
        <v>1641</v>
      </c>
      <c r="C144">
        <v>1234</v>
      </c>
      <c r="D144" t="s">
        <v>30</v>
      </c>
      <c r="E144">
        <v>1</v>
      </c>
      <c r="F144">
        <v>1234</v>
      </c>
    </row>
    <row r="145" spans="1:6" x14ac:dyDescent="0.25">
      <c r="A145" t="s">
        <v>1642</v>
      </c>
      <c r="B145" t="s">
        <v>1643</v>
      </c>
      <c r="C145">
        <v>572</v>
      </c>
      <c r="D145" t="s">
        <v>30</v>
      </c>
      <c r="E145">
        <v>43.623601398601402</v>
      </c>
      <c r="F145">
        <v>24952.7</v>
      </c>
    </row>
    <row r="146" spans="1:6" x14ac:dyDescent="0.25">
      <c r="A146" t="s">
        <v>1644</v>
      </c>
      <c r="B146" t="s">
        <v>1645</v>
      </c>
      <c r="C146">
        <v>160</v>
      </c>
      <c r="D146" t="s">
        <v>30</v>
      </c>
      <c r="E146">
        <v>2800</v>
      </c>
      <c r="F146">
        <v>448000</v>
      </c>
    </row>
    <row r="147" spans="1:6" x14ac:dyDescent="0.25">
      <c r="A147" t="s">
        <v>1646</v>
      </c>
      <c r="B147" t="s">
        <v>1647</v>
      </c>
      <c r="C147">
        <v>6</v>
      </c>
      <c r="D147" t="s">
        <v>30</v>
      </c>
      <c r="E147">
        <v>4632</v>
      </c>
      <c r="F147">
        <v>27792</v>
      </c>
    </row>
    <row r="148" spans="1:6" x14ac:dyDescent="0.25">
      <c r="A148" t="s">
        <v>1648</v>
      </c>
      <c r="B148" t="s">
        <v>1649</v>
      </c>
      <c r="C148">
        <v>79</v>
      </c>
      <c r="D148" t="s">
        <v>30</v>
      </c>
      <c r="E148">
        <v>32.955063291139197</v>
      </c>
      <c r="F148">
        <v>2603.4499999999998</v>
      </c>
    </row>
    <row r="149" spans="1:6" x14ac:dyDescent="0.25">
      <c r="A149" t="s">
        <v>1650</v>
      </c>
      <c r="B149" t="s">
        <v>1649</v>
      </c>
      <c r="C149">
        <v>1</v>
      </c>
      <c r="D149" t="s">
        <v>30</v>
      </c>
      <c r="E149">
        <v>74.930000000000007</v>
      </c>
      <c r="F149">
        <v>74.930000000000007</v>
      </c>
    </row>
    <row r="150" spans="1:6" x14ac:dyDescent="0.25">
      <c r="A150" t="s">
        <v>1653</v>
      </c>
      <c r="B150" t="s">
        <v>1652</v>
      </c>
      <c r="C150">
        <v>20</v>
      </c>
      <c r="D150" t="s">
        <v>30</v>
      </c>
      <c r="E150">
        <v>690</v>
      </c>
      <c r="F150">
        <v>13800</v>
      </c>
    </row>
    <row r="151" spans="1:6" x14ac:dyDescent="0.25">
      <c r="A151" t="s">
        <v>1654</v>
      </c>
      <c r="B151" t="s">
        <v>1655</v>
      </c>
      <c r="C151">
        <v>4</v>
      </c>
      <c r="D151" t="s">
        <v>30</v>
      </c>
      <c r="E151">
        <v>300</v>
      </c>
      <c r="F151">
        <v>1200</v>
      </c>
    </row>
    <row r="152" spans="1:6" x14ac:dyDescent="0.25">
      <c r="A152" t="s">
        <v>1656</v>
      </c>
      <c r="B152" t="s">
        <v>1655</v>
      </c>
      <c r="C152">
        <v>100</v>
      </c>
      <c r="D152" t="s">
        <v>30</v>
      </c>
      <c r="E152">
        <v>0.28999999999999998</v>
      </c>
      <c r="F152">
        <v>29</v>
      </c>
    </row>
    <row r="153" spans="1:6" x14ac:dyDescent="0.25">
      <c r="A153" t="s">
        <v>1657</v>
      </c>
      <c r="B153" t="s">
        <v>1658</v>
      </c>
      <c r="C153">
        <v>1</v>
      </c>
      <c r="D153" t="s">
        <v>30</v>
      </c>
      <c r="E153">
        <v>2160</v>
      </c>
      <c r="F153">
        <v>2160</v>
      </c>
    </row>
    <row r="154" spans="1:6" x14ac:dyDescent="0.25">
      <c r="A154" t="s">
        <v>1661</v>
      </c>
      <c r="B154" t="s">
        <v>1662</v>
      </c>
      <c r="C154">
        <v>2</v>
      </c>
      <c r="D154" t="s">
        <v>30</v>
      </c>
      <c r="E154">
        <v>726.3</v>
      </c>
      <c r="F154">
        <v>1452.6</v>
      </c>
    </row>
    <row r="155" spans="1:6" x14ac:dyDescent="0.25">
      <c r="A155" t="s">
        <v>1663</v>
      </c>
      <c r="B155" t="s">
        <v>1664</v>
      </c>
      <c r="C155">
        <v>138</v>
      </c>
      <c r="D155" t="s">
        <v>30</v>
      </c>
      <c r="E155">
        <v>967.77</v>
      </c>
      <c r="F155">
        <v>133552.26</v>
      </c>
    </row>
    <row r="156" spans="1:6" x14ac:dyDescent="0.25">
      <c r="A156" t="s">
        <v>1667</v>
      </c>
      <c r="B156" t="s">
        <v>1666</v>
      </c>
      <c r="C156">
        <v>250</v>
      </c>
      <c r="D156" t="s">
        <v>30</v>
      </c>
      <c r="E156">
        <v>0.4</v>
      </c>
      <c r="F156">
        <v>100</v>
      </c>
    </row>
    <row r="157" spans="1:6" x14ac:dyDescent="0.25">
      <c r="A157" t="s">
        <v>1673</v>
      </c>
      <c r="B157" t="s">
        <v>1674</v>
      </c>
      <c r="C157">
        <v>143</v>
      </c>
      <c r="D157" t="s">
        <v>30</v>
      </c>
      <c r="E157">
        <v>1723.04195804196</v>
      </c>
      <c r="F157">
        <v>246395</v>
      </c>
    </row>
    <row r="158" spans="1:6" x14ac:dyDescent="0.25">
      <c r="A158" t="s">
        <v>1677</v>
      </c>
      <c r="B158" t="s">
        <v>1676</v>
      </c>
      <c r="C158">
        <v>75</v>
      </c>
      <c r="D158" t="s">
        <v>30</v>
      </c>
      <c r="E158">
        <v>14.76</v>
      </c>
      <c r="F158">
        <v>1107</v>
      </c>
    </row>
    <row r="159" spans="1:6" x14ac:dyDescent="0.25">
      <c r="A159" t="s">
        <v>1681</v>
      </c>
      <c r="B159" t="s">
        <v>1682</v>
      </c>
      <c r="C159">
        <v>124</v>
      </c>
      <c r="D159" t="s">
        <v>30</v>
      </c>
      <c r="E159">
        <v>492</v>
      </c>
      <c r="F159">
        <v>61008</v>
      </c>
    </row>
    <row r="160" spans="1:6" x14ac:dyDescent="0.25">
      <c r="A160" t="s">
        <v>1683</v>
      </c>
      <c r="B160" t="s">
        <v>1684</v>
      </c>
      <c r="C160">
        <v>273</v>
      </c>
      <c r="D160" t="s">
        <v>30</v>
      </c>
      <c r="E160">
        <v>854.03296703296701</v>
      </c>
      <c r="F160">
        <v>233151</v>
      </c>
    </row>
    <row r="161" spans="1:6" x14ac:dyDescent="0.25">
      <c r="A161" t="s">
        <v>1685</v>
      </c>
      <c r="B161" t="s">
        <v>1686</v>
      </c>
      <c r="C161">
        <v>1</v>
      </c>
      <c r="D161" t="s">
        <v>30</v>
      </c>
      <c r="E161">
        <v>14</v>
      </c>
      <c r="F161">
        <v>14</v>
      </c>
    </row>
    <row r="162" spans="1:6" x14ac:dyDescent="0.25">
      <c r="A162" t="s">
        <v>1689</v>
      </c>
      <c r="B162" t="s">
        <v>1690</v>
      </c>
      <c r="C162">
        <v>8</v>
      </c>
      <c r="D162" t="s">
        <v>30</v>
      </c>
      <c r="E162">
        <v>1</v>
      </c>
      <c r="F162">
        <v>8</v>
      </c>
    </row>
    <row r="163" spans="1:6" x14ac:dyDescent="0.25">
      <c r="A163" t="s">
        <v>1691</v>
      </c>
      <c r="B163" t="s">
        <v>1692</v>
      </c>
      <c r="C163">
        <v>1</v>
      </c>
      <c r="D163" t="s">
        <v>30</v>
      </c>
      <c r="E163">
        <v>770.06</v>
      </c>
      <c r="F163">
        <v>770.06</v>
      </c>
    </row>
    <row r="164" spans="1:6" ht="30" x14ac:dyDescent="0.25">
      <c r="A164" t="s">
        <v>1693</v>
      </c>
      <c r="B164" s="1" t="s">
        <v>1694</v>
      </c>
      <c r="C164">
        <v>5</v>
      </c>
      <c r="D164" t="s">
        <v>30</v>
      </c>
      <c r="E164">
        <v>6136</v>
      </c>
      <c r="F164">
        <v>30680</v>
      </c>
    </row>
    <row r="165" spans="1:6" x14ac:dyDescent="0.25">
      <c r="A165" t="s">
        <v>1695</v>
      </c>
      <c r="B165" t="s">
        <v>1696</v>
      </c>
      <c r="C165">
        <v>72</v>
      </c>
      <c r="D165" t="s">
        <v>30</v>
      </c>
      <c r="E165">
        <v>683.58888888888896</v>
      </c>
      <c r="F165">
        <v>49218.400000000001</v>
      </c>
    </row>
    <row r="166" spans="1:6" x14ac:dyDescent="0.25">
      <c r="A166" t="s">
        <v>1697</v>
      </c>
      <c r="B166" t="s">
        <v>1696</v>
      </c>
      <c r="C166">
        <v>8</v>
      </c>
      <c r="D166" t="s">
        <v>30</v>
      </c>
      <c r="E166">
        <v>1200</v>
      </c>
      <c r="F166">
        <v>9600</v>
      </c>
    </row>
    <row r="167" spans="1:6" x14ac:dyDescent="0.25">
      <c r="A167" t="s">
        <v>1698</v>
      </c>
      <c r="B167" t="s">
        <v>1699</v>
      </c>
      <c r="C167">
        <v>3</v>
      </c>
      <c r="D167" t="s">
        <v>30</v>
      </c>
      <c r="E167">
        <v>413</v>
      </c>
      <c r="F167">
        <v>1239</v>
      </c>
    </row>
    <row r="168" spans="1:6" x14ac:dyDescent="0.25">
      <c r="A168" t="s">
        <v>1702</v>
      </c>
      <c r="B168" t="s">
        <v>1701</v>
      </c>
      <c r="C168">
        <v>1</v>
      </c>
      <c r="D168" t="s">
        <v>30</v>
      </c>
      <c r="E168">
        <v>828</v>
      </c>
      <c r="F168">
        <v>828</v>
      </c>
    </row>
    <row r="169" spans="1:6" x14ac:dyDescent="0.25">
      <c r="A169" t="s">
        <v>1703</v>
      </c>
      <c r="B169" t="s">
        <v>1704</v>
      </c>
      <c r="C169">
        <v>140</v>
      </c>
      <c r="D169" t="s">
        <v>30</v>
      </c>
      <c r="E169">
        <v>465</v>
      </c>
      <c r="F169">
        <v>65100</v>
      </c>
    </row>
    <row r="170" spans="1:6" x14ac:dyDescent="0.25">
      <c r="A170" t="s">
        <v>1709</v>
      </c>
      <c r="B170" t="s">
        <v>1710</v>
      </c>
      <c r="C170">
        <v>560</v>
      </c>
      <c r="D170" t="s">
        <v>30</v>
      </c>
      <c r="E170">
        <v>9.41</v>
      </c>
      <c r="F170">
        <v>5269.6</v>
      </c>
    </row>
    <row r="171" spans="1:6" x14ac:dyDescent="0.25">
      <c r="A171" t="s">
        <v>4389</v>
      </c>
      <c r="B171" t="s">
        <v>1710</v>
      </c>
      <c r="C171">
        <v>10</v>
      </c>
      <c r="D171" t="s">
        <v>30</v>
      </c>
      <c r="E171">
        <v>60</v>
      </c>
      <c r="F171">
        <v>600</v>
      </c>
    </row>
    <row r="172" spans="1:6" x14ac:dyDescent="0.25">
      <c r="A172" t="s">
        <v>1712</v>
      </c>
      <c r="B172" t="s">
        <v>1710</v>
      </c>
      <c r="C172">
        <v>6</v>
      </c>
      <c r="D172" t="s">
        <v>30</v>
      </c>
      <c r="E172">
        <v>25</v>
      </c>
      <c r="F172">
        <v>150</v>
      </c>
    </row>
    <row r="173" spans="1:6" x14ac:dyDescent="0.25">
      <c r="A173" t="s">
        <v>1713</v>
      </c>
      <c r="B173" t="s">
        <v>1710</v>
      </c>
      <c r="C173">
        <v>800</v>
      </c>
      <c r="D173" t="s">
        <v>30</v>
      </c>
      <c r="E173">
        <v>1.3</v>
      </c>
      <c r="F173">
        <v>1040</v>
      </c>
    </row>
    <row r="174" spans="1:6" x14ac:dyDescent="0.25">
      <c r="A174" t="s">
        <v>4213</v>
      </c>
      <c r="B174" t="s">
        <v>4214</v>
      </c>
      <c r="C174">
        <v>13</v>
      </c>
      <c r="D174" t="s">
        <v>30</v>
      </c>
      <c r="E174">
        <v>295</v>
      </c>
      <c r="F174">
        <v>3835</v>
      </c>
    </row>
    <row r="175" spans="1:6" x14ac:dyDescent="0.25">
      <c r="A175" t="s">
        <v>1717</v>
      </c>
      <c r="B175" t="s">
        <v>1718</v>
      </c>
      <c r="C175">
        <v>17</v>
      </c>
      <c r="D175" t="s">
        <v>30</v>
      </c>
      <c r="E175">
        <v>225</v>
      </c>
      <c r="F175">
        <v>3825</v>
      </c>
    </row>
    <row r="176" spans="1:6" x14ac:dyDescent="0.25">
      <c r="A176" t="s">
        <v>4215</v>
      </c>
      <c r="B176" t="s">
        <v>1718</v>
      </c>
      <c r="C176">
        <v>710</v>
      </c>
      <c r="D176" t="s">
        <v>30</v>
      </c>
      <c r="E176">
        <v>7.8</v>
      </c>
      <c r="F176">
        <v>5538</v>
      </c>
    </row>
    <row r="177" spans="1:6" x14ac:dyDescent="0.25">
      <c r="A177" t="s">
        <v>4216</v>
      </c>
      <c r="B177" t="s">
        <v>4217</v>
      </c>
      <c r="C177">
        <v>100</v>
      </c>
      <c r="D177" t="s">
        <v>30</v>
      </c>
      <c r="E177">
        <v>1</v>
      </c>
      <c r="F177">
        <v>100</v>
      </c>
    </row>
    <row r="178" spans="1:6" x14ac:dyDescent="0.25">
      <c r="A178" t="s">
        <v>1720</v>
      </c>
      <c r="B178" t="s">
        <v>1718</v>
      </c>
      <c r="C178">
        <v>3</v>
      </c>
      <c r="D178" t="s">
        <v>30</v>
      </c>
      <c r="E178">
        <v>1</v>
      </c>
      <c r="F178">
        <v>3</v>
      </c>
    </row>
    <row r="179" spans="1:6" x14ac:dyDescent="0.25">
      <c r="A179" t="s">
        <v>1721</v>
      </c>
      <c r="B179" t="s">
        <v>1718</v>
      </c>
      <c r="C179">
        <v>175</v>
      </c>
      <c r="D179" t="s">
        <v>30</v>
      </c>
      <c r="E179">
        <v>230</v>
      </c>
      <c r="F179">
        <v>40250</v>
      </c>
    </row>
    <row r="180" spans="1:6" x14ac:dyDescent="0.25">
      <c r="A180" t="s">
        <v>1722</v>
      </c>
      <c r="B180" t="s">
        <v>1723</v>
      </c>
      <c r="C180">
        <v>13</v>
      </c>
      <c r="D180" t="s">
        <v>30</v>
      </c>
      <c r="E180">
        <v>730</v>
      </c>
      <c r="F180">
        <v>9490</v>
      </c>
    </row>
    <row r="181" spans="1:6" x14ac:dyDescent="0.25">
      <c r="A181" t="s">
        <v>1724</v>
      </c>
      <c r="B181" t="s">
        <v>1723</v>
      </c>
      <c r="C181">
        <v>8</v>
      </c>
      <c r="D181" t="s">
        <v>30</v>
      </c>
      <c r="E181">
        <v>2</v>
      </c>
      <c r="F181">
        <v>16</v>
      </c>
    </row>
    <row r="182" spans="1:6" x14ac:dyDescent="0.25">
      <c r="A182" t="s">
        <v>1725</v>
      </c>
      <c r="B182" t="s">
        <v>1723</v>
      </c>
      <c r="C182">
        <v>43</v>
      </c>
      <c r="D182" t="s">
        <v>30</v>
      </c>
      <c r="E182">
        <v>1.8837209302325599</v>
      </c>
      <c r="F182">
        <v>81</v>
      </c>
    </row>
    <row r="183" spans="1:6" x14ac:dyDescent="0.25">
      <c r="A183" t="s">
        <v>1727</v>
      </c>
      <c r="B183" t="s">
        <v>1723</v>
      </c>
      <c r="C183">
        <v>1</v>
      </c>
      <c r="D183" t="s">
        <v>30</v>
      </c>
      <c r="E183">
        <v>2600</v>
      </c>
      <c r="F183">
        <v>2600</v>
      </c>
    </row>
    <row r="184" spans="1:6" x14ac:dyDescent="0.25">
      <c r="A184" t="s">
        <v>4390</v>
      </c>
      <c r="B184" t="s">
        <v>1723</v>
      </c>
      <c r="C184">
        <v>990</v>
      </c>
      <c r="D184" t="s">
        <v>30</v>
      </c>
      <c r="E184">
        <v>0.9</v>
      </c>
      <c r="F184">
        <v>891</v>
      </c>
    </row>
    <row r="185" spans="1:6" x14ac:dyDescent="0.25">
      <c r="A185" t="s">
        <v>1729</v>
      </c>
      <c r="B185" t="s">
        <v>1723</v>
      </c>
      <c r="C185">
        <v>32</v>
      </c>
      <c r="D185" t="s">
        <v>30</v>
      </c>
      <c r="E185">
        <v>780</v>
      </c>
      <c r="F185">
        <v>24960</v>
      </c>
    </row>
    <row r="186" spans="1:6" x14ac:dyDescent="0.25">
      <c r="A186" t="s">
        <v>1730</v>
      </c>
      <c r="B186" t="s">
        <v>1723</v>
      </c>
      <c r="C186">
        <v>100</v>
      </c>
      <c r="D186" t="s">
        <v>30</v>
      </c>
      <c r="E186">
        <v>17.440000000000001</v>
      </c>
      <c r="F186">
        <v>1744</v>
      </c>
    </row>
    <row r="187" spans="1:6" x14ac:dyDescent="0.25">
      <c r="A187" t="s">
        <v>1733</v>
      </c>
      <c r="B187" t="s">
        <v>1723</v>
      </c>
      <c r="C187">
        <v>41</v>
      </c>
      <c r="D187" t="s">
        <v>30</v>
      </c>
      <c r="E187">
        <v>480</v>
      </c>
      <c r="F187">
        <v>19680</v>
      </c>
    </row>
    <row r="188" spans="1:6" x14ac:dyDescent="0.25">
      <c r="A188" t="s">
        <v>1734</v>
      </c>
      <c r="B188" t="s">
        <v>1735</v>
      </c>
      <c r="C188">
        <v>43</v>
      </c>
      <c r="D188" t="s">
        <v>30</v>
      </c>
      <c r="E188">
        <v>5297.44186046512</v>
      </c>
      <c r="F188">
        <v>227790</v>
      </c>
    </row>
    <row r="189" spans="1:6" x14ac:dyDescent="0.25">
      <c r="A189" t="s">
        <v>1736</v>
      </c>
      <c r="B189" t="s">
        <v>1737</v>
      </c>
      <c r="C189">
        <v>1</v>
      </c>
      <c r="D189" t="s">
        <v>30</v>
      </c>
      <c r="E189">
        <v>1242.54</v>
      </c>
      <c r="F189">
        <v>1242.54</v>
      </c>
    </row>
    <row r="190" spans="1:6" x14ac:dyDescent="0.25">
      <c r="A190" t="s">
        <v>4218</v>
      </c>
      <c r="B190" t="s">
        <v>4219</v>
      </c>
      <c r="C190">
        <v>11</v>
      </c>
      <c r="D190" t="s">
        <v>30</v>
      </c>
      <c r="E190">
        <v>1</v>
      </c>
      <c r="F190">
        <v>11</v>
      </c>
    </row>
    <row r="191" spans="1:6" x14ac:dyDescent="0.25">
      <c r="A191" t="s">
        <v>4391</v>
      </c>
      <c r="B191" t="s">
        <v>4392</v>
      </c>
      <c r="C191">
        <v>64</v>
      </c>
      <c r="D191" t="s">
        <v>30</v>
      </c>
      <c r="E191">
        <v>405</v>
      </c>
      <c r="F191">
        <v>25920</v>
      </c>
    </row>
    <row r="192" spans="1:6" x14ac:dyDescent="0.25">
      <c r="A192" t="s">
        <v>1740</v>
      </c>
      <c r="B192" t="s">
        <v>1741</v>
      </c>
      <c r="C192">
        <v>31</v>
      </c>
      <c r="D192" t="s">
        <v>30</v>
      </c>
      <c r="E192">
        <v>867.65967741935503</v>
      </c>
      <c r="F192">
        <v>26897.45</v>
      </c>
    </row>
    <row r="193" spans="1:6" x14ac:dyDescent="0.25">
      <c r="A193" t="s">
        <v>1742</v>
      </c>
      <c r="B193" t="s">
        <v>1741</v>
      </c>
      <c r="C193">
        <v>3</v>
      </c>
      <c r="D193" t="s">
        <v>30</v>
      </c>
      <c r="E193">
        <v>1057.5999999999999</v>
      </c>
      <c r="F193">
        <v>3172.8</v>
      </c>
    </row>
    <row r="194" spans="1:6" x14ac:dyDescent="0.25">
      <c r="A194" t="s">
        <v>1743</v>
      </c>
      <c r="B194" t="s">
        <v>1744</v>
      </c>
      <c r="C194">
        <v>224</v>
      </c>
      <c r="D194" t="s">
        <v>30</v>
      </c>
      <c r="E194">
        <v>1900</v>
      </c>
      <c r="F194">
        <v>425600</v>
      </c>
    </row>
    <row r="195" spans="1:6" x14ac:dyDescent="0.25">
      <c r="A195" t="s">
        <v>1745</v>
      </c>
      <c r="B195" t="s">
        <v>1744</v>
      </c>
      <c r="C195">
        <v>8</v>
      </c>
      <c r="D195" t="s">
        <v>30</v>
      </c>
      <c r="E195">
        <v>1785.3</v>
      </c>
      <c r="F195">
        <v>14282.4</v>
      </c>
    </row>
    <row r="196" spans="1:6" x14ac:dyDescent="0.25">
      <c r="A196" t="s">
        <v>1747</v>
      </c>
      <c r="B196" t="s">
        <v>1748</v>
      </c>
      <c r="C196">
        <v>15</v>
      </c>
      <c r="D196" t="s">
        <v>30</v>
      </c>
      <c r="E196">
        <v>1227.2</v>
      </c>
      <c r="F196">
        <v>18408</v>
      </c>
    </row>
    <row r="197" spans="1:6" x14ac:dyDescent="0.25">
      <c r="A197" t="s">
        <v>1749</v>
      </c>
      <c r="B197" t="s">
        <v>1750</v>
      </c>
      <c r="C197">
        <v>431</v>
      </c>
      <c r="D197" t="s">
        <v>30</v>
      </c>
      <c r="E197">
        <v>2615.1088167053399</v>
      </c>
      <c r="F197">
        <v>1127111.8999999999</v>
      </c>
    </row>
    <row r="198" spans="1:6" x14ac:dyDescent="0.25">
      <c r="A198" t="s">
        <v>1751</v>
      </c>
      <c r="B198" t="s">
        <v>1752</v>
      </c>
      <c r="C198">
        <v>305</v>
      </c>
      <c r="D198" t="s">
        <v>30</v>
      </c>
      <c r="E198">
        <v>1628.22950819672</v>
      </c>
      <c r="F198">
        <v>496610</v>
      </c>
    </row>
    <row r="199" spans="1:6" x14ac:dyDescent="0.25">
      <c r="A199" t="s">
        <v>1753</v>
      </c>
      <c r="B199" t="s">
        <v>1754</v>
      </c>
      <c r="C199">
        <v>199</v>
      </c>
      <c r="D199" t="s">
        <v>30</v>
      </c>
      <c r="E199">
        <v>1918.09246231156</v>
      </c>
      <c r="F199">
        <v>381700.4</v>
      </c>
    </row>
    <row r="200" spans="1:6" x14ac:dyDescent="0.25">
      <c r="A200" t="s">
        <v>1755</v>
      </c>
      <c r="B200" t="s">
        <v>1756</v>
      </c>
      <c r="C200">
        <v>1</v>
      </c>
      <c r="D200" t="s">
        <v>30</v>
      </c>
      <c r="E200">
        <v>226.56</v>
      </c>
      <c r="F200">
        <v>226.56</v>
      </c>
    </row>
    <row r="201" spans="1:6" x14ac:dyDescent="0.25">
      <c r="A201" t="s">
        <v>4220</v>
      </c>
      <c r="B201" t="s">
        <v>4221</v>
      </c>
      <c r="C201">
        <v>18</v>
      </c>
      <c r="D201" t="s">
        <v>30</v>
      </c>
      <c r="E201">
        <v>1</v>
      </c>
      <c r="F201">
        <v>18</v>
      </c>
    </row>
    <row r="202" spans="1:6" x14ac:dyDescent="0.25">
      <c r="A202" t="s">
        <v>1757</v>
      </c>
      <c r="B202" t="s">
        <v>1758</v>
      </c>
      <c r="C202">
        <v>4</v>
      </c>
      <c r="D202" t="s">
        <v>30</v>
      </c>
      <c r="E202">
        <v>90</v>
      </c>
      <c r="F202">
        <v>360</v>
      </c>
    </row>
    <row r="203" spans="1:6" x14ac:dyDescent="0.25">
      <c r="A203" t="s">
        <v>1766</v>
      </c>
      <c r="B203" t="s">
        <v>1767</v>
      </c>
      <c r="C203">
        <v>209</v>
      </c>
      <c r="D203" t="s">
        <v>30</v>
      </c>
      <c r="E203">
        <v>980</v>
      </c>
      <c r="F203">
        <v>204820</v>
      </c>
    </row>
    <row r="204" spans="1:6" x14ac:dyDescent="0.25">
      <c r="A204" t="s">
        <v>1768</v>
      </c>
      <c r="B204" t="s">
        <v>1769</v>
      </c>
      <c r="C204">
        <v>700</v>
      </c>
      <c r="D204" t="s">
        <v>30</v>
      </c>
      <c r="E204">
        <v>900</v>
      </c>
      <c r="F204">
        <v>630000</v>
      </c>
    </row>
    <row r="205" spans="1:6" x14ac:dyDescent="0.25">
      <c r="F205" s="15">
        <f>SUBTOTAL(109,Tabla124[Total])</f>
        <v>22639650.019999988</v>
      </c>
    </row>
  </sheetData>
  <pageMargins left="0.7" right="0.7" top="0.75" bottom="0.75" header="0.3" footer="0.3"/>
  <pageSetup scale="64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7"/>
  <sheetViews>
    <sheetView view="pageLayout" topLeftCell="A262" zoomScaleNormal="100" workbookViewId="0">
      <selection activeCell="B5" sqref="B5"/>
    </sheetView>
  </sheetViews>
  <sheetFormatPr baseColWidth="10" defaultRowHeight="15" x14ac:dyDescent="0.25"/>
  <cols>
    <col min="2" max="2" width="13.7109375" bestFit="1" customWidth="1"/>
    <col min="3" max="3" width="37.28515625" customWidth="1"/>
    <col min="4" max="4" width="21.42578125" customWidth="1"/>
    <col min="5" max="5" width="19.5703125" customWidth="1"/>
    <col min="6" max="6" width="14.42578125" customWidth="1"/>
    <col min="7" max="7" width="18.85546875" customWidth="1"/>
  </cols>
  <sheetData>
    <row r="2" spans="2:7" x14ac:dyDescent="0.25">
      <c r="C2" s="14" t="s">
        <v>18</v>
      </c>
    </row>
    <row r="3" spans="2:7" x14ac:dyDescent="0.25">
      <c r="C3" s="14" t="s">
        <v>19</v>
      </c>
    </row>
    <row r="4" spans="2:7" x14ac:dyDescent="0.25">
      <c r="C4" s="14" t="s">
        <v>20</v>
      </c>
    </row>
    <row r="5" spans="2:7" x14ac:dyDescent="0.25">
      <c r="C5" s="13" t="s">
        <v>4360</v>
      </c>
    </row>
    <row r="6" spans="2:7" x14ac:dyDescent="0.25">
      <c r="C6" s="12" t="s">
        <v>1770</v>
      </c>
    </row>
    <row r="8" spans="2:7" x14ac:dyDescent="0.25">
      <c r="B8" t="s">
        <v>22</v>
      </c>
      <c r="C8" t="s">
        <v>23</v>
      </c>
      <c r="D8" s="1" t="s">
        <v>4372</v>
      </c>
      <c r="E8" s="1" t="s">
        <v>512</v>
      </c>
      <c r="F8" t="s">
        <v>26</v>
      </c>
      <c r="G8" t="s">
        <v>27</v>
      </c>
    </row>
    <row r="9" spans="2:7" x14ac:dyDescent="0.25">
      <c r="B9" t="s">
        <v>1771</v>
      </c>
      <c r="C9" t="s">
        <v>1772</v>
      </c>
      <c r="D9">
        <v>182</v>
      </c>
      <c r="E9" t="s">
        <v>30</v>
      </c>
      <c r="F9">
        <v>120.376043956044</v>
      </c>
      <c r="G9">
        <v>21908.44</v>
      </c>
    </row>
    <row r="10" spans="2:7" x14ac:dyDescent="0.25">
      <c r="B10" t="s">
        <v>1773</v>
      </c>
      <c r="C10" t="s">
        <v>1774</v>
      </c>
      <c r="D10">
        <v>8</v>
      </c>
      <c r="E10" t="s">
        <v>30</v>
      </c>
      <c r="F10">
        <v>4484</v>
      </c>
      <c r="G10">
        <v>35872</v>
      </c>
    </row>
    <row r="11" spans="2:7" x14ac:dyDescent="0.25">
      <c r="B11" t="s">
        <v>1775</v>
      </c>
      <c r="C11" t="s">
        <v>1776</v>
      </c>
      <c r="D11">
        <v>15</v>
      </c>
      <c r="E11" t="s">
        <v>30</v>
      </c>
      <c r="F11">
        <v>5428</v>
      </c>
      <c r="G11">
        <v>81420</v>
      </c>
    </row>
    <row r="12" spans="2:7" x14ac:dyDescent="0.25">
      <c r="B12" t="s">
        <v>1777</v>
      </c>
      <c r="C12" t="s">
        <v>1778</v>
      </c>
      <c r="D12">
        <v>102</v>
      </c>
      <c r="E12" t="s">
        <v>30</v>
      </c>
      <c r="F12">
        <v>2007.11764705882</v>
      </c>
      <c r="G12">
        <v>204726</v>
      </c>
    </row>
    <row r="13" spans="2:7" x14ac:dyDescent="0.25">
      <c r="B13" t="s">
        <v>1779</v>
      </c>
      <c r="C13" t="s">
        <v>1780</v>
      </c>
      <c r="D13">
        <v>350</v>
      </c>
      <c r="E13" t="s">
        <v>30</v>
      </c>
      <c r="F13">
        <v>1</v>
      </c>
      <c r="G13">
        <v>350</v>
      </c>
    </row>
    <row r="14" spans="2:7" x14ac:dyDescent="0.25">
      <c r="B14" t="s">
        <v>1781</v>
      </c>
      <c r="C14" t="s">
        <v>1782</v>
      </c>
      <c r="D14">
        <v>408</v>
      </c>
      <c r="E14" t="s">
        <v>30</v>
      </c>
      <c r="F14">
        <v>68</v>
      </c>
      <c r="G14">
        <v>27744</v>
      </c>
    </row>
    <row r="15" spans="2:7" x14ac:dyDescent="0.25">
      <c r="B15" t="s">
        <v>1783</v>
      </c>
      <c r="C15" t="s">
        <v>1784</v>
      </c>
      <c r="D15">
        <v>556</v>
      </c>
      <c r="E15" t="s">
        <v>30</v>
      </c>
      <c r="F15">
        <v>68</v>
      </c>
      <c r="G15">
        <v>37808</v>
      </c>
    </row>
    <row r="16" spans="2:7" x14ac:dyDescent="0.25">
      <c r="B16" t="s">
        <v>1785</v>
      </c>
      <c r="C16" t="s">
        <v>1786</v>
      </c>
      <c r="D16">
        <v>8</v>
      </c>
      <c r="E16" t="s">
        <v>30</v>
      </c>
      <c r="F16">
        <v>68</v>
      </c>
      <c r="G16">
        <v>544</v>
      </c>
    </row>
    <row r="17" spans="2:7" x14ac:dyDescent="0.25">
      <c r="B17" t="s">
        <v>1787</v>
      </c>
      <c r="C17" t="s">
        <v>1788</v>
      </c>
      <c r="D17">
        <v>1152</v>
      </c>
      <c r="E17" t="s">
        <v>30</v>
      </c>
      <c r="F17">
        <v>68</v>
      </c>
      <c r="G17">
        <v>78336</v>
      </c>
    </row>
    <row r="18" spans="2:7" x14ac:dyDescent="0.25">
      <c r="B18" t="s">
        <v>1789</v>
      </c>
      <c r="C18" t="s">
        <v>1790</v>
      </c>
      <c r="D18">
        <v>1078</v>
      </c>
      <c r="E18" t="s">
        <v>30</v>
      </c>
      <c r="F18">
        <v>68</v>
      </c>
      <c r="G18">
        <v>73304</v>
      </c>
    </row>
    <row r="19" spans="2:7" x14ac:dyDescent="0.25">
      <c r="B19" t="s">
        <v>1791</v>
      </c>
      <c r="C19" t="s">
        <v>1792</v>
      </c>
      <c r="D19">
        <v>432</v>
      </c>
      <c r="E19" t="s">
        <v>30</v>
      </c>
      <c r="F19">
        <v>68</v>
      </c>
      <c r="G19">
        <v>29376</v>
      </c>
    </row>
    <row r="20" spans="2:7" x14ac:dyDescent="0.25">
      <c r="B20" t="s">
        <v>1793</v>
      </c>
      <c r="C20" t="s">
        <v>1794</v>
      </c>
      <c r="D20">
        <v>360</v>
      </c>
      <c r="E20" t="s">
        <v>30</v>
      </c>
      <c r="F20">
        <v>68</v>
      </c>
      <c r="G20">
        <v>24480</v>
      </c>
    </row>
    <row r="21" spans="2:7" x14ac:dyDescent="0.25">
      <c r="B21" t="s">
        <v>1795</v>
      </c>
      <c r="C21" t="s">
        <v>1796</v>
      </c>
      <c r="D21">
        <v>476</v>
      </c>
      <c r="E21" t="s">
        <v>30</v>
      </c>
      <c r="F21">
        <v>116.82</v>
      </c>
      <c r="G21">
        <v>55606.32</v>
      </c>
    </row>
    <row r="22" spans="2:7" x14ac:dyDescent="0.25">
      <c r="B22" t="s">
        <v>1797</v>
      </c>
      <c r="C22" t="s">
        <v>1798</v>
      </c>
      <c r="D22">
        <v>423</v>
      </c>
      <c r="E22" t="s">
        <v>30</v>
      </c>
      <c r="F22">
        <v>116.82</v>
      </c>
      <c r="G22">
        <v>49414.86</v>
      </c>
    </row>
    <row r="23" spans="2:7" x14ac:dyDescent="0.25">
      <c r="B23" t="s">
        <v>1799</v>
      </c>
      <c r="C23" t="s">
        <v>1800</v>
      </c>
      <c r="D23">
        <v>24</v>
      </c>
      <c r="E23" t="s">
        <v>30</v>
      </c>
      <c r="F23">
        <v>1</v>
      </c>
      <c r="G23">
        <v>24</v>
      </c>
    </row>
    <row r="24" spans="2:7" x14ac:dyDescent="0.25">
      <c r="B24" t="s">
        <v>1801</v>
      </c>
      <c r="C24" t="s">
        <v>1802</v>
      </c>
      <c r="D24">
        <v>50</v>
      </c>
      <c r="E24" t="s">
        <v>30</v>
      </c>
      <c r="F24">
        <v>145</v>
      </c>
      <c r="G24">
        <v>7250</v>
      </c>
    </row>
    <row r="25" spans="2:7" x14ac:dyDescent="0.25">
      <c r="B25" t="s">
        <v>1803</v>
      </c>
      <c r="C25" t="s">
        <v>1804</v>
      </c>
      <c r="D25">
        <v>135</v>
      </c>
      <c r="E25" t="s">
        <v>30</v>
      </c>
      <c r="F25">
        <v>145</v>
      </c>
      <c r="G25">
        <v>19575</v>
      </c>
    </row>
    <row r="26" spans="2:7" x14ac:dyDescent="0.25">
      <c r="B26" t="s">
        <v>1805</v>
      </c>
      <c r="C26" t="s">
        <v>1806</v>
      </c>
      <c r="D26">
        <v>185</v>
      </c>
      <c r="E26" t="s">
        <v>30</v>
      </c>
      <c r="F26">
        <v>145</v>
      </c>
      <c r="G26">
        <v>26825</v>
      </c>
    </row>
    <row r="27" spans="2:7" x14ac:dyDescent="0.25">
      <c r="B27" t="s">
        <v>1807</v>
      </c>
      <c r="C27" t="s">
        <v>1808</v>
      </c>
      <c r="D27">
        <v>600</v>
      </c>
      <c r="E27" t="s">
        <v>30</v>
      </c>
      <c r="F27">
        <v>145</v>
      </c>
      <c r="G27">
        <v>87000</v>
      </c>
    </row>
    <row r="28" spans="2:7" x14ac:dyDescent="0.25">
      <c r="B28" t="s">
        <v>1809</v>
      </c>
      <c r="C28" t="s">
        <v>1810</v>
      </c>
      <c r="D28">
        <v>550</v>
      </c>
      <c r="E28" t="s">
        <v>30</v>
      </c>
      <c r="F28">
        <v>145</v>
      </c>
      <c r="G28">
        <v>79750</v>
      </c>
    </row>
    <row r="29" spans="2:7" x14ac:dyDescent="0.25">
      <c r="B29" t="s">
        <v>1811</v>
      </c>
      <c r="C29" t="s">
        <v>1812</v>
      </c>
      <c r="D29">
        <v>600</v>
      </c>
      <c r="E29" t="s">
        <v>30</v>
      </c>
      <c r="F29">
        <v>145</v>
      </c>
      <c r="G29">
        <v>87000</v>
      </c>
    </row>
    <row r="30" spans="2:7" x14ac:dyDescent="0.25">
      <c r="B30" t="s">
        <v>1813</v>
      </c>
      <c r="C30" t="s">
        <v>1814</v>
      </c>
      <c r="D30">
        <v>537</v>
      </c>
      <c r="E30" t="s">
        <v>30</v>
      </c>
      <c r="F30">
        <v>145</v>
      </c>
      <c r="G30">
        <v>77865</v>
      </c>
    </row>
    <row r="31" spans="2:7" x14ac:dyDescent="0.25">
      <c r="B31" t="s">
        <v>1815</v>
      </c>
      <c r="C31" t="s">
        <v>1816</v>
      </c>
      <c r="D31">
        <v>587</v>
      </c>
      <c r="E31" t="s">
        <v>30</v>
      </c>
      <c r="F31">
        <v>145</v>
      </c>
      <c r="G31">
        <v>85115</v>
      </c>
    </row>
    <row r="32" spans="2:7" x14ac:dyDescent="0.25">
      <c r="B32" t="s">
        <v>1817</v>
      </c>
      <c r="C32" t="s">
        <v>1818</v>
      </c>
      <c r="D32">
        <v>310</v>
      </c>
      <c r="E32" t="s">
        <v>30</v>
      </c>
      <c r="F32">
        <v>145</v>
      </c>
      <c r="G32">
        <v>44950</v>
      </c>
    </row>
    <row r="33" spans="2:7" x14ac:dyDescent="0.25">
      <c r="B33" t="s">
        <v>1819</v>
      </c>
      <c r="C33" t="s">
        <v>1820</v>
      </c>
      <c r="D33">
        <v>384</v>
      </c>
      <c r="E33" t="s">
        <v>30</v>
      </c>
      <c r="F33">
        <v>145</v>
      </c>
      <c r="G33">
        <v>55680</v>
      </c>
    </row>
    <row r="34" spans="2:7" x14ac:dyDescent="0.25">
      <c r="B34" t="s">
        <v>1821</v>
      </c>
      <c r="C34" t="s">
        <v>1822</v>
      </c>
      <c r="D34">
        <v>308</v>
      </c>
      <c r="E34" t="s">
        <v>30</v>
      </c>
      <c r="F34">
        <v>145</v>
      </c>
      <c r="G34">
        <v>44660</v>
      </c>
    </row>
    <row r="35" spans="2:7" x14ac:dyDescent="0.25">
      <c r="B35" t="s">
        <v>1823</v>
      </c>
      <c r="C35" t="s">
        <v>1824</v>
      </c>
      <c r="D35">
        <v>74</v>
      </c>
      <c r="E35" t="s">
        <v>30</v>
      </c>
      <c r="F35">
        <v>1</v>
      </c>
      <c r="G35">
        <v>74</v>
      </c>
    </row>
    <row r="36" spans="2:7" x14ac:dyDescent="0.25">
      <c r="B36" t="s">
        <v>1825</v>
      </c>
      <c r="C36" t="s">
        <v>1826</v>
      </c>
      <c r="D36">
        <v>9</v>
      </c>
      <c r="E36" t="s">
        <v>30</v>
      </c>
      <c r="F36">
        <v>1</v>
      </c>
      <c r="G36">
        <v>9</v>
      </c>
    </row>
    <row r="37" spans="2:7" x14ac:dyDescent="0.25">
      <c r="B37" t="s">
        <v>1827</v>
      </c>
      <c r="C37" t="s">
        <v>1828</v>
      </c>
      <c r="D37">
        <v>24</v>
      </c>
      <c r="E37" t="s">
        <v>30</v>
      </c>
      <c r="F37">
        <v>1</v>
      </c>
      <c r="G37">
        <v>24</v>
      </c>
    </row>
    <row r="38" spans="2:7" x14ac:dyDescent="0.25">
      <c r="B38" t="s">
        <v>1829</v>
      </c>
      <c r="C38" t="s">
        <v>1830</v>
      </c>
      <c r="D38">
        <v>1989</v>
      </c>
      <c r="E38" t="s">
        <v>30</v>
      </c>
      <c r="F38">
        <v>1</v>
      </c>
      <c r="G38">
        <v>1989</v>
      </c>
    </row>
    <row r="39" spans="2:7" x14ac:dyDescent="0.25">
      <c r="B39" t="s">
        <v>1831</v>
      </c>
      <c r="C39" t="s">
        <v>1832</v>
      </c>
      <c r="D39">
        <v>26</v>
      </c>
      <c r="E39" t="s">
        <v>30</v>
      </c>
      <c r="F39">
        <v>1</v>
      </c>
      <c r="G39">
        <v>26</v>
      </c>
    </row>
    <row r="40" spans="2:7" x14ac:dyDescent="0.25">
      <c r="B40" t="s">
        <v>1833</v>
      </c>
      <c r="C40" t="s">
        <v>1834</v>
      </c>
      <c r="D40">
        <v>25</v>
      </c>
      <c r="E40" t="s">
        <v>30</v>
      </c>
      <c r="F40">
        <v>1</v>
      </c>
      <c r="G40">
        <v>25</v>
      </c>
    </row>
    <row r="41" spans="2:7" x14ac:dyDescent="0.25">
      <c r="B41" t="s">
        <v>1835</v>
      </c>
      <c r="C41" t="s">
        <v>1836</v>
      </c>
      <c r="D41">
        <v>15</v>
      </c>
      <c r="E41" t="s">
        <v>30</v>
      </c>
      <c r="F41">
        <v>1</v>
      </c>
      <c r="G41">
        <v>15</v>
      </c>
    </row>
    <row r="42" spans="2:7" x14ac:dyDescent="0.25">
      <c r="B42" t="s">
        <v>1837</v>
      </c>
      <c r="C42" t="s">
        <v>1838</v>
      </c>
      <c r="D42">
        <v>29</v>
      </c>
      <c r="E42" t="s">
        <v>30</v>
      </c>
      <c r="F42">
        <v>1</v>
      </c>
      <c r="G42">
        <v>29</v>
      </c>
    </row>
    <row r="43" spans="2:7" x14ac:dyDescent="0.25">
      <c r="B43" t="s">
        <v>1839</v>
      </c>
      <c r="C43" t="s">
        <v>1840</v>
      </c>
      <c r="D43">
        <v>216</v>
      </c>
      <c r="E43" t="s">
        <v>30</v>
      </c>
      <c r="F43">
        <v>1</v>
      </c>
      <c r="G43">
        <v>216</v>
      </c>
    </row>
    <row r="44" spans="2:7" x14ac:dyDescent="0.25">
      <c r="B44" t="s">
        <v>1841</v>
      </c>
      <c r="C44" t="s">
        <v>1842</v>
      </c>
      <c r="D44">
        <v>39</v>
      </c>
      <c r="E44" t="s">
        <v>30</v>
      </c>
      <c r="F44">
        <v>1</v>
      </c>
      <c r="G44">
        <v>39</v>
      </c>
    </row>
    <row r="45" spans="2:7" x14ac:dyDescent="0.25">
      <c r="B45" t="s">
        <v>1843</v>
      </c>
      <c r="C45" t="s">
        <v>1844</v>
      </c>
      <c r="D45">
        <v>91</v>
      </c>
      <c r="E45" t="s">
        <v>30</v>
      </c>
      <c r="F45">
        <v>1</v>
      </c>
      <c r="G45">
        <v>91</v>
      </c>
    </row>
    <row r="46" spans="2:7" x14ac:dyDescent="0.25">
      <c r="B46" t="s">
        <v>1845</v>
      </c>
      <c r="C46" t="s">
        <v>1846</v>
      </c>
      <c r="D46">
        <v>3</v>
      </c>
      <c r="E46" t="s">
        <v>30</v>
      </c>
      <c r="F46">
        <v>1</v>
      </c>
      <c r="G46">
        <v>3</v>
      </c>
    </row>
    <row r="47" spans="2:7" x14ac:dyDescent="0.25">
      <c r="B47" t="s">
        <v>1847</v>
      </c>
      <c r="C47" t="s">
        <v>1848</v>
      </c>
      <c r="D47">
        <v>15</v>
      </c>
      <c r="E47" t="s">
        <v>30</v>
      </c>
      <c r="F47">
        <v>265.5</v>
      </c>
      <c r="G47">
        <v>3982.5</v>
      </c>
    </row>
    <row r="48" spans="2:7" x14ac:dyDescent="0.25">
      <c r="B48" t="s">
        <v>1849</v>
      </c>
      <c r="C48" t="s">
        <v>1850</v>
      </c>
      <c r="D48">
        <v>4</v>
      </c>
      <c r="E48" t="s">
        <v>30</v>
      </c>
      <c r="F48">
        <v>159.30000000000001</v>
      </c>
      <c r="G48">
        <v>637.20000000000005</v>
      </c>
    </row>
    <row r="49" spans="2:7" x14ac:dyDescent="0.25">
      <c r="B49" t="s">
        <v>1851</v>
      </c>
      <c r="C49" t="s">
        <v>1852</v>
      </c>
      <c r="D49">
        <v>113</v>
      </c>
      <c r="E49" t="s">
        <v>30</v>
      </c>
      <c r="F49">
        <v>159.30000000000001</v>
      </c>
      <c r="G49">
        <v>18000.900000000001</v>
      </c>
    </row>
    <row r="50" spans="2:7" x14ac:dyDescent="0.25">
      <c r="B50" t="s">
        <v>1853</v>
      </c>
      <c r="C50" t="s">
        <v>1854</v>
      </c>
      <c r="D50">
        <v>8</v>
      </c>
      <c r="E50" t="s">
        <v>30</v>
      </c>
      <c r="F50">
        <v>13160</v>
      </c>
      <c r="G50">
        <v>105280</v>
      </c>
    </row>
    <row r="51" spans="2:7" x14ac:dyDescent="0.25">
      <c r="B51" t="s">
        <v>1855</v>
      </c>
      <c r="C51" t="s">
        <v>1856</v>
      </c>
      <c r="D51">
        <v>1200</v>
      </c>
      <c r="E51" t="s">
        <v>30</v>
      </c>
      <c r="F51">
        <v>1</v>
      </c>
      <c r="G51">
        <v>1200</v>
      </c>
    </row>
    <row r="52" spans="2:7" x14ac:dyDescent="0.25">
      <c r="B52" t="s">
        <v>1857</v>
      </c>
      <c r="C52" t="s">
        <v>1858</v>
      </c>
      <c r="D52">
        <v>100</v>
      </c>
      <c r="E52" t="s">
        <v>30</v>
      </c>
      <c r="F52">
        <v>76.7</v>
      </c>
      <c r="G52">
        <v>7670</v>
      </c>
    </row>
    <row r="53" spans="2:7" x14ac:dyDescent="0.25">
      <c r="B53" t="s">
        <v>1859</v>
      </c>
      <c r="C53" t="s">
        <v>1860</v>
      </c>
      <c r="D53">
        <v>5</v>
      </c>
      <c r="E53" t="s">
        <v>30</v>
      </c>
      <c r="F53">
        <v>1</v>
      </c>
      <c r="G53">
        <v>5</v>
      </c>
    </row>
    <row r="54" spans="2:7" x14ac:dyDescent="0.25">
      <c r="B54" t="s">
        <v>1861</v>
      </c>
      <c r="C54" t="s">
        <v>1862</v>
      </c>
      <c r="D54">
        <v>1</v>
      </c>
      <c r="E54" t="s">
        <v>30</v>
      </c>
      <c r="F54">
        <v>1</v>
      </c>
      <c r="G54">
        <v>1</v>
      </c>
    </row>
    <row r="55" spans="2:7" x14ac:dyDescent="0.25">
      <c r="B55" t="s">
        <v>1863</v>
      </c>
      <c r="C55" t="s">
        <v>1864</v>
      </c>
      <c r="D55">
        <v>64</v>
      </c>
      <c r="E55" t="s">
        <v>30</v>
      </c>
      <c r="F55">
        <v>1</v>
      </c>
      <c r="G55">
        <v>64</v>
      </c>
    </row>
    <row r="56" spans="2:7" x14ac:dyDescent="0.25">
      <c r="B56" t="s">
        <v>1865</v>
      </c>
      <c r="C56" t="s">
        <v>1866</v>
      </c>
      <c r="D56">
        <v>92</v>
      </c>
      <c r="E56" t="s">
        <v>30</v>
      </c>
      <c r="F56">
        <v>1</v>
      </c>
      <c r="G56">
        <v>92</v>
      </c>
    </row>
    <row r="57" spans="2:7" x14ac:dyDescent="0.25">
      <c r="B57" t="s">
        <v>1867</v>
      </c>
      <c r="C57" t="s">
        <v>1868</v>
      </c>
      <c r="D57">
        <v>35</v>
      </c>
      <c r="E57" t="s">
        <v>30</v>
      </c>
      <c r="F57">
        <v>1</v>
      </c>
      <c r="G57">
        <v>35</v>
      </c>
    </row>
    <row r="58" spans="2:7" x14ac:dyDescent="0.25">
      <c r="B58" t="s">
        <v>1869</v>
      </c>
      <c r="C58" t="s">
        <v>1870</v>
      </c>
      <c r="D58">
        <v>129</v>
      </c>
      <c r="E58" t="s">
        <v>30</v>
      </c>
      <c r="F58">
        <v>1</v>
      </c>
      <c r="G58">
        <v>129</v>
      </c>
    </row>
    <row r="59" spans="2:7" x14ac:dyDescent="0.25">
      <c r="B59" t="s">
        <v>1871</v>
      </c>
      <c r="C59" t="s">
        <v>1872</v>
      </c>
      <c r="D59">
        <v>577</v>
      </c>
      <c r="E59" t="s">
        <v>30</v>
      </c>
      <c r="F59">
        <v>1</v>
      </c>
      <c r="G59">
        <v>577</v>
      </c>
    </row>
    <row r="60" spans="2:7" x14ac:dyDescent="0.25">
      <c r="B60" t="s">
        <v>1873</v>
      </c>
      <c r="C60" t="s">
        <v>1874</v>
      </c>
      <c r="D60">
        <v>259</v>
      </c>
      <c r="E60" t="s">
        <v>30</v>
      </c>
      <c r="F60">
        <v>890</v>
      </c>
      <c r="G60">
        <v>230510</v>
      </c>
    </row>
    <row r="61" spans="2:7" x14ac:dyDescent="0.25">
      <c r="B61" t="s">
        <v>1875</v>
      </c>
      <c r="C61" t="s">
        <v>1876</v>
      </c>
      <c r="D61">
        <v>415</v>
      </c>
      <c r="E61" t="s">
        <v>30</v>
      </c>
      <c r="F61">
        <v>1100</v>
      </c>
      <c r="G61">
        <v>456500</v>
      </c>
    </row>
    <row r="62" spans="2:7" x14ac:dyDescent="0.25">
      <c r="B62" t="s">
        <v>1877</v>
      </c>
      <c r="C62" t="s">
        <v>1878</v>
      </c>
      <c r="D62">
        <v>48</v>
      </c>
      <c r="E62" t="s">
        <v>30</v>
      </c>
      <c r="F62">
        <v>1</v>
      </c>
      <c r="G62">
        <v>48</v>
      </c>
    </row>
    <row r="63" spans="2:7" x14ac:dyDescent="0.25">
      <c r="B63" t="s">
        <v>1879</v>
      </c>
      <c r="C63" t="s">
        <v>1880</v>
      </c>
      <c r="D63">
        <v>24</v>
      </c>
      <c r="E63" t="s">
        <v>30</v>
      </c>
      <c r="F63">
        <v>1</v>
      </c>
      <c r="G63">
        <v>24</v>
      </c>
    </row>
    <row r="64" spans="2:7" x14ac:dyDescent="0.25">
      <c r="B64" t="s">
        <v>1881</v>
      </c>
      <c r="C64" t="s">
        <v>1882</v>
      </c>
      <c r="D64">
        <v>1</v>
      </c>
      <c r="E64" t="s">
        <v>30</v>
      </c>
      <c r="F64">
        <v>1</v>
      </c>
      <c r="G64">
        <v>1</v>
      </c>
    </row>
    <row r="65" spans="2:7" x14ac:dyDescent="0.25">
      <c r="B65" t="s">
        <v>1883</v>
      </c>
      <c r="C65" t="s">
        <v>1884</v>
      </c>
      <c r="D65">
        <v>356</v>
      </c>
      <c r="E65" t="s">
        <v>30</v>
      </c>
      <c r="F65">
        <v>436.07528089887597</v>
      </c>
      <c r="G65">
        <v>155242.79999999999</v>
      </c>
    </row>
    <row r="66" spans="2:7" x14ac:dyDescent="0.25">
      <c r="B66" t="s">
        <v>1885</v>
      </c>
      <c r="C66" t="s">
        <v>1886</v>
      </c>
      <c r="D66">
        <v>11</v>
      </c>
      <c r="E66" t="s">
        <v>30</v>
      </c>
      <c r="F66">
        <v>849.6</v>
      </c>
      <c r="G66">
        <v>9345.6</v>
      </c>
    </row>
    <row r="67" spans="2:7" x14ac:dyDescent="0.25">
      <c r="B67" t="s">
        <v>1887</v>
      </c>
      <c r="C67" t="s">
        <v>1888</v>
      </c>
      <c r="D67">
        <v>24</v>
      </c>
      <c r="E67" t="s">
        <v>30</v>
      </c>
      <c r="F67">
        <v>1</v>
      </c>
      <c r="G67">
        <v>24</v>
      </c>
    </row>
    <row r="68" spans="2:7" x14ac:dyDescent="0.25">
      <c r="B68" t="s">
        <v>1889</v>
      </c>
      <c r="C68" t="s">
        <v>1890</v>
      </c>
      <c r="D68">
        <v>14</v>
      </c>
      <c r="E68" t="s">
        <v>30</v>
      </c>
      <c r="F68">
        <v>1</v>
      </c>
      <c r="G68">
        <v>14</v>
      </c>
    </row>
    <row r="69" spans="2:7" x14ac:dyDescent="0.25">
      <c r="B69" t="s">
        <v>1891</v>
      </c>
      <c r="C69" t="s">
        <v>1892</v>
      </c>
      <c r="D69">
        <v>16</v>
      </c>
      <c r="E69" t="s">
        <v>30</v>
      </c>
      <c r="F69">
        <v>1</v>
      </c>
      <c r="G69">
        <v>16</v>
      </c>
    </row>
    <row r="70" spans="2:7" x14ac:dyDescent="0.25">
      <c r="B70" t="s">
        <v>1893</v>
      </c>
      <c r="C70" t="s">
        <v>1894</v>
      </c>
      <c r="D70">
        <v>25</v>
      </c>
      <c r="E70" t="s">
        <v>30</v>
      </c>
      <c r="F70">
        <v>1</v>
      </c>
      <c r="G70">
        <v>25</v>
      </c>
    </row>
    <row r="71" spans="2:7" x14ac:dyDescent="0.25">
      <c r="B71" t="s">
        <v>1895</v>
      </c>
      <c r="C71" t="s">
        <v>1896</v>
      </c>
      <c r="D71">
        <v>36</v>
      </c>
      <c r="E71" t="s">
        <v>30</v>
      </c>
      <c r="F71">
        <v>1</v>
      </c>
      <c r="G71">
        <v>36</v>
      </c>
    </row>
    <row r="72" spans="2:7" x14ac:dyDescent="0.25">
      <c r="B72" t="s">
        <v>1897</v>
      </c>
      <c r="C72" t="s">
        <v>1898</v>
      </c>
      <c r="D72">
        <v>189</v>
      </c>
      <c r="E72" t="s">
        <v>30</v>
      </c>
      <c r="F72">
        <v>1</v>
      </c>
      <c r="G72">
        <v>189</v>
      </c>
    </row>
    <row r="73" spans="2:7" x14ac:dyDescent="0.25">
      <c r="B73" t="s">
        <v>1899</v>
      </c>
      <c r="C73" t="s">
        <v>1900</v>
      </c>
      <c r="D73">
        <v>2</v>
      </c>
      <c r="E73" t="s">
        <v>30</v>
      </c>
      <c r="F73">
        <v>1</v>
      </c>
      <c r="G73">
        <v>2</v>
      </c>
    </row>
    <row r="74" spans="2:7" x14ac:dyDescent="0.25">
      <c r="B74" t="s">
        <v>1901</v>
      </c>
      <c r="C74" t="s">
        <v>1902</v>
      </c>
      <c r="D74">
        <v>91</v>
      </c>
      <c r="E74" t="s">
        <v>30</v>
      </c>
      <c r="F74">
        <v>1</v>
      </c>
      <c r="G74">
        <v>91</v>
      </c>
    </row>
    <row r="75" spans="2:7" x14ac:dyDescent="0.25">
      <c r="B75" t="s">
        <v>1903</v>
      </c>
      <c r="C75" t="s">
        <v>1904</v>
      </c>
      <c r="D75">
        <v>738</v>
      </c>
      <c r="E75" t="s">
        <v>30</v>
      </c>
      <c r="F75">
        <v>1</v>
      </c>
      <c r="G75">
        <v>738</v>
      </c>
    </row>
    <row r="76" spans="2:7" x14ac:dyDescent="0.25">
      <c r="B76" t="s">
        <v>1905</v>
      </c>
      <c r="C76" t="s">
        <v>1906</v>
      </c>
      <c r="D76">
        <v>990</v>
      </c>
      <c r="E76" t="s">
        <v>30</v>
      </c>
      <c r="F76">
        <v>85.909090909090907</v>
      </c>
      <c r="G76">
        <v>85050</v>
      </c>
    </row>
    <row r="77" spans="2:7" x14ac:dyDescent="0.25">
      <c r="B77" t="s">
        <v>1907</v>
      </c>
      <c r="C77" t="s">
        <v>1908</v>
      </c>
      <c r="D77">
        <v>41</v>
      </c>
      <c r="E77" t="s">
        <v>30</v>
      </c>
      <c r="F77">
        <v>1</v>
      </c>
      <c r="G77">
        <v>41</v>
      </c>
    </row>
    <row r="78" spans="2:7" x14ac:dyDescent="0.25">
      <c r="B78" t="s">
        <v>1909</v>
      </c>
      <c r="C78" t="s">
        <v>1910</v>
      </c>
      <c r="D78">
        <v>1723</v>
      </c>
      <c r="E78" t="s">
        <v>30</v>
      </c>
      <c r="F78">
        <v>1</v>
      </c>
      <c r="G78">
        <v>1723</v>
      </c>
    </row>
    <row r="79" spans="2:7" x14ac:dyDescent="0.25">
      <c r="B79" t="s">
        <v>1911</v>
      </c>
      <c r="C79" t="s">
        <v>1912</v>
      </c>
      <c r="D79">
        <v>1</v>
      </c>
      <c r="E79" t="s">
        <v>30</v>
      </c>
      <c r="F79">
        <v>1</v>
      </c>
      <c r="G79">
        <v>1</v>
      </c>
    </row>
    <row r="80" spans="2:7" x14ac:dyDescent="0.25">
      <c r="B80" t="s">
        <v>1913</v>
      </c>
      <c r="C80" t="s">
        <v>1914</v>
      </c>
      <c r="D80">
        <v>2</v>
      </c>
      <c r="E80" t="s">
        <v>30</v>
      </c>
      <c r="F80">
        <v>1</v>
      </c>
      <c r="G80">
        <v>2</v>
      </c>
    </row>
    <row r="81" spans="2:7" x14ac:dyDescent="0.25">
      <c r="B81" t="s">
        <v>1915</v>
      </c>
      <c r="C81" t="s">
        <v>1916</v>
      </c>
      <c r="D81">
        <v>26</v>
      </c>
      <c r="E81" t="s">
        <v>30</v>
      </c>
      <c r="F81">
        <v>1</v>
      </c>
      <c r="G81">
        <v>26</v>
      </c>
    </row>
    <row r="82" spans="2:7" x14ac:dyDescent="0.25">
      <c r="B82" t="s">
        <v>1917</v>
      </c>
      <c r="C82" t="s">
        <v>1918</v>
      </c>
      <c r="D82">
        <v>14</v>
      </c>
      <c r="E82" t="s">
        <v>30</v>
      </c>
      <c r="F82">
        <v>1</v>
      </c>
      <c r="G82">
        <v>14</v>
      </c>
    </row>
    <row r="83" spans="2:7" x14ac:dyDescent="0.25">
      <c r="B83" t="s">
        <v>1919</v>
      </c>
      <c r="C83" t="s">
        <v>1920</v>
      </c>
      <c r="D83">
        <v>30</v>
      </c>
      <c r="E83" t="s">
        <v>30</v>
      </c>
      <c r="F83">
        <v>1</v>
      </c>
      <c r="G83">
        <v>30</v>
      </c>
    </row>
    <row r="84" spans="2:7" x14ac:dyDescent="0.25">
      <c r="B84" t="s">
        <v>1921</v>
      </c>
      <c r="C84" t="s">
        <v>1922</v>
      </c>
      <c r="D84">
        <v>4</v>
      </c>
      <c r="E84" t="s">
        <v>30</v>
      </c>
      <c r="F84">
        <v>1</v>
      </c>
      <c r="G84">
        <v>4</v>
      </c>
    </row>
    <row r="85" spans="2:7" x14ac:dyDescent="0.25">
      <c r="B85" t="s">
        <v>1923</v>
      </c>
      <c r="C85" t="s">
        <v>1924</v>
      </c>
      <c r="D85">
        <v>17</v>
      </c>
      <c r="E85" t="s">
        <v>30</v>
      </c>
      <c r="F85">
        <v>1</v>
      </c>
      <c r="G85">
        <v>17</v>
      </c>
    </row>
    <row r="86" spans="2:7" x14ac:dyDescent="0.25">
      <c r="B86" t="s">
        <v>1925</v>
      </c>
      <c r="C86" t="s">
        <v>1926</v>
      </c>
      <c r="D86">
        <v>4</v>
      </c>
      <c r="E86" t="s">
        <v>30</v>
      </c>
      <c r="F86">
        <v>1</v>
      </c>
      <c r="G86">
        <v>4</v>
      </c>
    </row>
    <row r="87" spans="2:7" x14ac:dyDescent="0.25">
      <c r="B87" t="s">
        <v>1927</v>
      </c>
      <c r="C87" t="s">
        <v>1928</v>
      </c>
      <c r="D87">
        <v>22</v>
      </c>
      <c r="E87" t="s">
        <v>30</v>
      </c>
      <c r="F87">
        <v>1</v>
      </c>
      <c r="G87">
        <v>22</v>
      </c>
    </row>
    <row r="88" spans="2:7" x14ac:dyDescent="0.25">
      <c r="B88" t="s">
        <v>1929</v>
      </c>
      <c r="C88" t="s">
        <v>1930</v>
      </c>
      <c r="D88">
        <v>13</v>
      </c>
      <c r="E88" t="s">
        <v>30</v>
      </c>
      <c r="F88">
        <v>1</v>
      </c>
      <c r="G88">
        <v>13</v>
      </c>
    </row>
    <row r="89" spans="2:7" x14ac:dyDescent="0.25">
      <c r="B89" t="s">
        <v>1931</v>
      </c>
      <c r="C89" t="s">
        <v>1932</v>
      </c>
      <c r="D89">
        <v>1</v>
      </c>
      <c r="E89" t="s">
        <v>30</v>
      </c>
      <c r="F89">
        <v>1</v>
      </c>
      <c r="G89">
        <v>1</v>
      </c>
    </row>
    <row r="90" spans="2:7" x14ac:dyDescent="0.25">
      <c r="B90" t="s">
        <v>1933</v>
      </c>
      <c r="C90" t="s">
        <v>1934</v>
      </c>
      <c r="D90">
        <v>13</v>
      </c>
      <c r="E90" t="s">
        <v>30</v>
      </c>
      <c r="F90">
        <v>1</v>
      </c>
      <c r="G90">
        <v>13</v>
      </c>
    </row>
    <row r="91" spans="2:7" x14ac:dyDescent="0.25">
      <c r="B91" t="s">
        <v>1935</v>
      </c>
      <c r="C91" t="s">
        <v>1936</v>
      </c>
      <c r="D91">
        <v>39</v>
      </c>
      <c r="E91" t="s">
        <v>30</v>
      </c>
      <c r="F91">
        <v>1</v>
      </c>
      <c r="G91">
        <v>39</v>
      </c>
    </row>
    <row r="92" spans="2:7" x14ac:dyDescent="0.25">
      <c r="B92" t="s">
        <v>1937</v>
      </c>
      <c r="C92" t="s">
        <v>1938</v>
      </c>
      <c r="D92">
        <v>4</v>
      </c>
      <c r="E92" t="s">
        <v>30</v>
      </c>
      <c r="F92">
        <v>1</v>
      </c>
      <c r="G92">
        <v>4</v>
      </c>
    </row>
    <row r="93" spans="2:7" x14ac:dyDescent="0.25">
      <c r="B93" t="s">
        <v>1939</v>
      </c>
      <c r="C93" t="s">
        <v>1940</v>
      </c>
      <c r="D93">
        <v>7</v>
      </c>
      <c r="E93" t="s">
        <v>30</v>
      </c>
      <c r="F93">
        <v>1</v>
      </c>
      <c r="G93">
        <v>7</v>
      </c>
    </row>
    <row r="94" spans="2:7" x14ac:dyDescent="0.25">
      <c r="B94" t="s">
        <v>1941</v>
      </c>
      <c r="C94" t="s">
        <v>1942</v>
      </c>
      <c r="D94">
        <v>58</v>
      </c>
      <c r="E94" t="s">
        <v>30</v>
      </c>
      <c r="F94">
        <v>1</v>
      </c>
      <c r="G94">
        <v>58</v>
      </c>
    </row>
    <row r="95" spans="2:7" x14ac:dyDescent="0.25">
      <c r="B95" t="s">
        <v>1943</v>
      </c>
      <c r="C95" t="s">
        <v>1944</v>
      </c>
      <c r="D95">
        <v>2</v>
      </c>
      <c r="E95" t="s">
        <v>30</v>
      </c>
      <c r="F95">
        <v>1</v>
      </c>
      <c r="G95">
        <v>2</v>
      </c>
    </row>
    <row r="96" spans="2:7" x14ac:dyDescent="0.25">
      <c r="B96" t="s">
        <v>1945</v>
      </c>
      <c r="C96" t="s">
        <v>1946</v>
      </c>
      <c r="D96">
        <v>19</v>
      </c>
      <c r="E96" t="s">
        <v>30</v>
      </c>
      <c r="F96">
        <v>1</v>
      </c>
      <c r="G96">
        <v>19</v>
      </c>
    </row>
    <row r="97" spans="2:7" x14ac:dyDescent="0.25">
      <c r="B97" t="s">
        <v>1947</v>
      </c>
      <c r="C97" t="s">
        <v>1948</v>
      </c>
      <c r="D97">
        <v>20</v>
      </c>
      <c r="E97" t="s">
        <v>30</v>
      </c>
      <c r="F97">
        <v>1</v>
      </c>
      <c r="G97">
        <v>20</v>
      </c>
    </row>
    <row r="98" spans="2:7" x14ac:dyDescent="0.25">
      <c r="B98" t="s">
        <v>1949</v>
      </c>
      <c r="C98" t="s">
        <v>1950</v>
      </c>
      <c r="D98">
        <v>20</v>
      </c>
      <c r="E98" t="s">
        <v>30</v>
      </c>
      <c r="F98">
        <v>1</v>
      </c>
      <c r="G98">
        <v>20</v>
      </c>
    </row>
    <row r="99" spans="2:7" x14ac:dyDescent="0.25">
      <c r="B99" t="s">
        <v>1951</v>
      </c>
      <c r="C99" t="s">
        <v>1952</v>
      </c>
      <c r="D99">
        <v>5</v>
      </c>
      <c r="E99" t="s">
        <v>30</v>
      </c>
      <c r="F99">
        <v>1</v>
      </c>
      <c r="G99">
        <v>5</v>
      </c>
    </row>
    <row r="100" spans="2:7" x14ac:dyDescent="0.25">
      <c r="B100" t="s">
        <v>1953</v>
      </c>
      <c r="C100" t="s">
        <v>1954</v>
      </c>
      <c r="D100">
        <v>6</v>
      </c>
      <c r="E100" t="s">
        <v>30</v>
      </c>
      <c r="F100">
        <v>1</v>
      </c>
      <c r="G100">
        <v>6</v>
      </c>
    </row>
    <row r="101" spans="2:7" x14ac:dyDescent="0.25">
      <c r="B101" t="s">
        <v>1955</v>
      </c>
      <c r="C101" t="s">
        <v>1956</v>
      </c>
      <c r="D101">
        <v>236</v>
      </c>
      <c r="E101" t="s">
        <v>30</v>
      </c>
      <c r="F101">
        <v>285.01</v>
      </c>
      <c r="G101">
        <v>67262.36</v>
      </c>
    </row>
    <row r="102" spans="2:7" x14ac:dyDescent="0.25">
      <c r="B102" t="s">
        <v>1957</v>
      </c>
      <c r="C102" t="s">
        <v>1958</v>
      </c>
      <c r="D102">
        <v>279</v>
      </c>
      <c r="E102" t="s">
        <v>30</v>
      </c>
      <c r="F102">
        <v>285.01</v>
      </c>
      <c r="G102">
        <v>79517.789999999994</v>
      </c>
    </row>
    <row r="103" spans="2:7" x14ac:dyDescent="0.25">
      <c r="B103" t="s">
        <v>1959</v>
      </c>
      <c r="C103" t="s">
        <v>1960</v>
      </c>
      <c r="D103">
        <v>278</v>
      </c>
      <c r="E103" t="s">
        <v>30</v>
      </c>
      <c r="F103">
        <v>285.01</v>
      </c>
      <c r="G103">
        <v>79232.78</v>
      </c>
    </row>
    <row r="104" spans="2:7" x14ac:dyDescent="0.25">
      <c r="B104" t="s">
        <v>1961</v>
      </c>
      <c r="C104" t="s">
        <v>1962</v>
      </c>
      <c r="D104">
        <v>243</v>
      </c>
      <c r="E104" t="s">
        <v>30</v>
      </c>
      <c r="F104">
        <v>285.01</v>
      </c>
      <c r="G104">
        <v>69257.429999999993</v>
      </c>
    </row>
    <row r="105" spans="2:7" x14ac:dyDescent="0.25">
      <c r="B105" t="s">
        <v>1963</v>
      </c>
      <c r="C105" t="s">
        <v>1964</v>
      </c>
      <c r="D105">
        <v>297</v>
      </c>
      <c r="E105" t="s">
        <v>30</v>
      </c>
      <c r="F105">
        <v>285.01</v>
      </c>
      <c r="G105">
        <v>84647.97</v>
      </c>
    </row>
    <row r="106" spans="2:7" x14ac:dyDescent="0.25">
      <c r="B106" t="s">
        <v>1965</v>
      </c>
      <c r="C106" t="s">
        <v>1966</v>
      </c>
      <c r="D106">
        <v>6</v>
      </c>
      <c r="E106" t="s">
        <v>30</v>
      </c>
      <c r="F106">
        <v>1</v>
      </c>
      <c r="G106">
        <v>6</v>
      </c>
    </row>
    <row r="107" spans="2:7" x14ac:dyDescent="0.25">
      <c r="B107" t="s">
        <v>1967</v>
      </c>
      <c r="C107" t="s">
        <v>1968</v>
      </c>
      <c r="D107">
        <v>151</v>
      </c>
      <c r="E107" t="s">
        <v>30</v>
      </c>
      <c r="F107">
        <v>1</v>
      </c>
      <c r="G107">
        <v>151</v>
      </c>
    </row>
    <row r="108" spans="2:7" x14ac:dyDescent="0.25">
      <c r="B108" t="s">
        <v>1969</v>
      </c>
      <c r="C108" t="s">
        <v>1970</v>
      </c>
      <c r="D108">
        <v>17</v>
      </c>
      <c r="E108" t="s">
        <v>30</v>
      </c>
      <c r="F108">
        <v>1</v>
      </c>
      <c r="G108">
        <v>17</v>
      </c>
    </row>
    <row r="109" spans="2:7" x14ac:dyDescent="0.25">
      <c r="B109" t="s">
        <v>1971</v>
      </c>
      <c r="C109" t="s">
        <v>1972</v>
      </c>
      <c r="D109">
        <v>8</v>
      </c>
      <c r="E109" t="s">
        <v>30</v>
      </c>
      <c r="F109">
        <v>1</v>
      </c>
      <c r="G109">
        <v>8</v>
      </c>
    </row>
    <row r="110" spans="2:7" x14ac:dyDescent="0.25">
      <c r="B110" t="s">
        <v>1973</v>
      </c>
      <c r="C110" t="s">
        <v>1974</v>
      </c>
      <c r="D110">
        <v>36</v>
      </c>
      <c r="E110" t="s">
        <v>30</v>
      </c>
      <c r="F110">
        <v>1</v>
      </c>
      <c r="G110">
        <v>36</v>
      </c>
    </row>
    <row r="111" spans="2:7" x14ac:dyDescent="0.25">
      <c r="B111" t="s">
        <v>1977</v>
      </c>
      <c r="C111" t="s">
        <v>1978</v>
      </c>
      <c r="D111">
        <v>20</v>
      </c>
      <c r="E111" t="s">
        <v>30</v>
      </c>
      <c r="F111">
        <v>1</v>
      </c>
      <c r="G111">
        <v>20</v>
      </c>
    </row>
    <row r="112" spans="2:7" x14ac:dyDescent="0.25">
      <c r="B112" t="s">
        <v>1979</v>
      </c>
      <c r="C112" t="s">
        <v>1980</v>
      </c>
      <c r="D112">
        <v>551</v>
      </c>
      <c r="E112" t="s">
        <v>30</v>
      </c>
      <c r="F112">
        <v>435</v>
      </c>
      <c r="G112">
        <v>239685</v>
      </c>
    </row>
    <row r="113" spans="2:7" x14ac:dyDescent="0.25">
      <c r="B113" t="s">
        <v>1981</v>
      </c>
      <c r="C113" t="s">
        <v>1982</v>
      </c>
      <c r="D113">
        <v>510</v>
      </c>
      <c r="E113" t="s">
        <v>30</v>
      </c>
      <c r="F113">
        <v>435</v>
      </c>
      <c r="G113">
        <v>221850</v>
      </c>
    </row>
    <row r="114" spans="2:7" x14ac:dyDescent="0.25">
      <c r="B114" t="s">
        <v>1983</v>
      </c>
      <c r="C114" t="s">
        <v>1984</v>
      </c>
      <c r="D114">
        <v>562</v>
      </c>
      <c r="E114" t="s">
        <v>30</v>
      </c>
      <c r="F114">
        <v>435</v>
      </c>
      <c r="G114">
        <v>244470</v>
      </c>
    </row>
    <row r="115" spans="2:7" x14ac:dyDescent="0.25">
      <c r="B115" t="s">
        <v>1985</v>
      </c>
      <c r="C115" t="s">
        <v>1986</v>
      </c>
      <c r="D115">
        <v>240</v>
      </c>
      <c r="E115" t="s">
        <v>30</v>
      </c>
      <c r="F115">
        <v>414.99</v>
      </c>
      <c r="G115">
        <v>99597.6</v>
      </c>
    </row>
    <row r="116" spans="2:7" x14ac:dyDescent="0.25">
      <c r="B116" t="s">
        <v>1987</v>
      </c>
      <c r="C116" t="s">
        <v>1988</v>
      </c>
      <c r="D116">
        <v>216</v>
      </c>
      <c r="E116" t="s">
        <v>30</v>
      </c>
      <c r="F116">
        <v>414.99</v>
      </c>
      <c r="G116">
        <v>89637.84</v>
      </c>
    </row>
    <row r="117" spans="2:7" x14ac:dyDescent="0.25">
      <c r="B117" t="s">
        <v>1989</v>
      </c>
      <c r="C117" t="s">
        <v>1990</v>
      </c>
      <c r="D117">
        <v>212</v>
      </c>
      <c r="E117" t="s">
        <v>30</v>
      </c>
      <c r="F117">
        <v>414.99</v>
      </c>
      <c r="G117">
        <v>87977.88</v>
      </c>
    </row>
    <row r="118" spans="2:7" x14ac:dyDescent="0.25">
      <c r="B118" t="s">
        <v>1991</v>
      </c>
      <c r="C118" t="s">
        <v>1992</v>
      </c>
      <c r="D118">
        <v>238</v>
      </c>
      <c r="E118" t="s">
        <v>30</v>
      </c>
      <c r="F118">
        <v>414.99</v>
      </c>
      <c r="G118">
        <v>98767.62</v>
      </c>
    </row>
    <row r="119" spans="2:7" x14ac:dyDescent="0.25">
      <c r="B119" t="s">
        <v>1993</v>
      </c>
      <c r="C119" t="s">
        <v>1994</v>
      </c>
      <c r="D119">
        <v>266</v>
      </c>
      <c r="E119" t="s">
        <v>30</v>
      </c>
      <c r="F119">
        <v>414.99</v>
      </c>
      <c r="G119">
        <v>110387.34</v>
      </c>
    </row>
    <row r="120" spans="2:7" x14ac:dyDescent="0.25">
      <c r="B120" t="s">
        <v>1995</v>
      </c>
      <c r="C120" t="s">
        <v>1996</v>
      </c>
      <c r="D120">
        <v>213</v>
      </c>
      <c r="E120" t="s">
        <v>30</v>
      </c>
      <c r="F120">
        <v>414.99</v>
      </c>
      <c r="G120">
        <v>88392.87</v>
      </c>
    </row>
    <row r="121" spans="2:7" x14ac:dyDescent="0.25">
      <c r="B121" t="s">
        <v>4223</v>
      </c>
      <c r="C121" t="s">
        <v>4224</v>
      </c>
      <c r="D121">
        <v>267</v>
      </c>
      <c r="E121" t="s">
        <v>30</v>
      </c>
      <c r="F121">
        <v>414.99</v>
      </c>
      <c r="G121">
        <v>110802.33</v>
      </c>
    </row>
    <row r="122" spans="2:7" x14ac:dyDescent="0.25">
      <c r="B122" t="s">
        <v>1997</v>
      </c>
      <c r="C122" t="s">
        <v>1998</v>
      </c>
      <c r="D122">
        <v>40</v>
      </c>
      <c r="E122" t="s">
        <v>30</v>
      </c>
      <c r="F122">
        <v>113</v>
      </c>
      <c r="G122">
        <v>4520</v>
      </c>
    </row>
    <row r="123" spans="2:7" x14ac:dyDescent="0.25">
      <c r="B123" t="s">
        <v>1999</v>
      </c>
      <c r="C123" t="s">
        <v>2000</v>
      </c>
      <c r="D123">
        <v>1</v>
      </c>
      <c r="E123" t="s">
        <v>30</v>
      </c>
      <c r="F123">
        <v>113</v>
      </c>
      <c r="G123">
        <v>113</v>
      </c>
    </row>
    <row r="124" spans="2:7" x14ac:dyDescent="0.25">
      <c r="B124" t="s">
        <v>2001</v>
      </c>
      <c r="C124" t="s">
        <v>2002</v>
      </c>
      <c r="D124">
        <v>34</v>
      </c>
      <c r="E124" t="s">
        <v>30</v>
      </c>
      <c r="F124">
        <v>113</v>
      </c>
      <c r="G124">
        <v>3842</v>
      </c>
    </row>
    <row r="125" spans="2:7" x14ac:dyDescent="0.25">
      <c r="B125" t="s">
        <v>2003</v>
      </c>
      <c r="C125" t="s">
        <v>2004</v>
      </c>
      <c r="D125">
        <v>38</v>
      </c>
      <c r="E125" t="s">
        <v>30</v>
      </c>
      <c r="F125">
        <v>1</v>
      </c>
      <c r="G125">
        <v>38</v>
      </c>
    </row>
    <row r="126" spans="2:7" x14ac:dyDescent="0.25">
      <c r="B126" t="s">
        <v>2005</v>
      </c>
      <c r="C126" t="s">
        <v>2006</v>
      </c>
      <c r="D126">
        <v>40</v>
      </c>
      <c r="E126" t="s">
        <v>30</v>
      </c>
      <c r="F126">
        <v>1</v>
      </c>
      <c r="G126">
        <v>40</v>
      </c>
    </row>
    <row r="127" spans="2:7" x14ac:dyDescent="0.25">
      <c r="B127" t="s">
        <v>2007</v>
      </c>
      <c r="C127" t="s">
        <v>2008</v>
      </c>
      <c r="D127">
        <v>10</v>
      </c>
      <c r="E127" t="s">
        <v>30</v>
      </c>
      <c r="F127">
        <v>1</v>
      </c>
      <c r="G127">
        <v>10</v>
      </c>
    </row>
    <row r="128" spans="2:7" x14ac:dyDescent="0.25">
      <c r="B128" t="s">
        <v>2009</v>
      </c>
      <c r="C128" t="s">
        <v>2010</v>
      </c>
      <c r="D128">
        <v>176</v>
      </c>
      <c r="E128" t="s">
        <v>30</v>
      </c>
      <c r="F128">
        <v>218.3</v>
      </c>
      <c r="G128">
        <v>38420.800000000003</v>
      </c>
    </row>
    <row r="129" spans="2:7" x14ac:dyDescent="0.25">
      <c r="B129" t="s">
        <v>2011</v>
      </c>
      <c r="C129" t="s">
        <v>2012</v>
      </c>
      <c r="D129">
        <v>21</v>
      </c>
      <c r="E129" t="s">
        <v>30</v>
      </c>
      <c r="F129">
        <v>678.5</v>
      </c>
      <c r="G129">
        <v>14248.5</v>
      </c>
    </row>
    <row r="130" spans="2:7" x14ac:dyDescent="0.25">
      <c r="B130" t="s">
        <v>2013</v>
      </c>
      <c r="C130" t="s">
        <v>2014</v>
      </c>
      <c r="D130">
        <v>113</v>
      </c>
      <c r="E130" t="s">
        <v>30</v>
      </c>
      <c r="F130">
        <v>91.831858407079693</v>
      </c>
      <c r="G130">
        <v>10377</v>
      </c>
    </row>
    <row r="131" spans="2:7" x14ac:dyDescent="0.25">
      <c r="B131" t="s">
        <v>2015</v>
      </c>
      <c r="C131" t="s">
        <v>2016</v>
      </c>
      <c r="D131">
        <v>310</v>
      </c>
      <c r="E131" t="s">
        <v>30</v>
      </c>
      <c r="F131">
        <v>6.1129032258064502</v>
      </c>
      <c r="G131">
        <v>1895</v>
      </c>
    </row>
    <row r="132" spans="2:7" x14ac:dyDescent="0.25">
      <c r="B132" t="s">
        <v>2017</v>
      </c>
      <c r="C132" t="s">
        <v>2018</v>
      </c>
      <c r="D132">
        <v>1414</v>
      </c>
      <c r="E132" t="s">
        <v>30</v>
      </c>
      <c r="F132">
        <v>52</v>
      </c>
      <c r="G132">
        <v>73528</v>
      </c>
    </row>
    <row r="133" spans="2:7" x14ac:dyDescent="0.25">
      <c r="B133" t="s">
        <v>2019</v>
      </c>
      <c r="C133" t="s">
        <v>2020</v>
      </c>
      <c r="D133">
        <v>1950</v>
      </c>
      <c r="E133" t="s">
        <v>30</v>
      </c>
      <c r="F133">
        <v>52</v>
      </c>
      <c r="G133">
        <v>101400</v>
      </c>
    </row>
    <row r="134" spans="2:7" x14ac:dyDescent="0.25">
      <c r="B134" t="s">
        <v>2021</v>
      </c>
      <c r="C134" t="s">
        <v>2022</v>
      </c>
      <c r="D134">
        <v>2088</v>
      </c>
      <c r="E134" t="s">
        <v>30</v>
      </c>
      <c r="F134">
        <v>52</v>
      </c>
      <c r="G134">
        <v>108576</v>
      </c>
    </row>
    <row r="135" spans="2:7" x14ac:dyDescent="0.25">
      <c r="B135" t="s">
        <v>2023</v>
      </c>
      <c r="C135" t="s">
        <v>2024</v>
      </c>
      <c r="D135">
        <v>975</v>
      </c>
      <c r="E135" t="s">
        <v>30</v>
      </c>
      <c r="F135">
        <v>52</v>
      </c>
      <c r="G135">
        <v>50700</v>
      </c>
    </row>
    <row r="136" spans="2:7" x14ac:dyDescent="0.25">
      <c r="B136" t="s">
        <v>2025</v>
      </c>
      <c r="C136" t="s">
        <v>2026</v>
      </c>
      <c r="D136">
        <v>950</v>
      </c>
      <c r="E136" t="s">
        <v>30</v>
      </c>
      <c r="F136">
        <v>52</v>
      </c>
      <c r="G136">
        <v>49400</v>
      </c>
    </row>
    <row r="137" spans="2:7" x14ac:dyDescent="0.25">
      <c r="B137" t="s">
        <v>2027</v>
      </c>
      <c r="C137" t="s">
        <v>2028</v>
      </c>
      <c r="D137">
        <v>975</v>
      </c>
      <c r="E137" t="s">
        <v>30</v>
      </c>
      <c r="F137">
        <v>52</v>
      </c>
      <c r="G137">
        <v>50700</v>
      </c>
    </row>
    <row r="138" spans="2:7" x14ac:dyDescent="0.25">
      <c r="B138" t="s">
        <v>2029</v>
      </c>
      <c r="C138" t="s">
        <v>2030</v>
      </c>
      <c r="D138">
        <v>988</v>
      </c>
      <c r="E138" t="s">
        <v>30</v>
      </c>
      <c r="F138">
        <v>52</v>
      </c>
      <c r="G138">
        <v>51376</v>
      </c>
    </row>
    <row r="139" spans="2:7" x14ac:dyDescent="0.25">
      <c r="B139" t="s">
        <v>2031</v>
      </c>
      <c r="C139" t="s">
        <v>2032</v>
      </c>
      <c r="D139">
        <v>1000</v>
      </c>
      <c r="E139" t="s">
        <v>30</v>
      </c>
      <c r="F139">
        <v>52</v>
      </c>
      <c r="G139">
        <v>52000</v>
      </c>
    </row>
    <row r="140" spans="2:7" x14ac:dyDescent="0.25">
      <c r="B140" t="s">
        <v>2033</v>
      </c>
      <c r="C140" t="s">
        <v>2034</v>
      </c>
      <c r="D140">
        <v>1088</v>
      </c>
      <c r="E140" t="s">
        <v>30</v>
      </c>
      <c r="F140">
        <v>52</v>
      </c>
      <c r="G140">
        <v>56576</v>
      </c>
    </row>
    <row r="141" spans="2:7" x14ac:dyDescent="0.25">
      <c r="B141" t="s">
        <v>2035</v>
      </c>
      <c r="C141" t="s">
        <v>2036</v>
      </c>
      <c r="D141">
        <v>11894</v>
      </c>
      <c r="E141" t="s">
        <v>30</v>
      </c>
      <c r="F141">
        <v>42.01</v>
      </c>
      <c r="G141">
        <v>499666.94</v>
      </c>
    </row>
    <row r="142" spans="2:7" x14ac:dyDescent="0.25">
      <c r="B142" t="s">
        <v>2037</v>
      </c>
      <c r="C142" t="s">
        <v>2038</v>
      </c>
      <c r="D142">
        <v>3</v>
      </c>
      <c r="E142" t="s">
        <v>30</v>
      </c>
      <c r="F142">
        <v>1</v>
      </c>
      <c r="G142">
        <v>3</v>
      </c>
    </row>
    <row r="143" spans="2:7" x14ac:dyDescent="0.25">
      <c r="B143" t="s">
        <v>2039</v>
      </c>
      <c r="C143" t="s">
        <v>2040</v>
      </c>
      <c r="D143">
        <v>12</v>
      </c>
      <c r="E143" t="s">
        <v>30</v>
      </c>
      <c r="F143">
        <v>1</v>
      </c>
      <c r="G143">
        <v>12</v>
      </c>
    </row>
    <row r="144" spans="2:7" x14ac:dyDescent="0.25">
      <c r="B144" t="s">
        <v>2041</v>
      </c>
      <c r="C144" t="s">
        <v>2042</v>
      </c>
      <c r="D144">
        <v>1</v>
      </c>
      <c r="E144" t="s">
        <v>30</v>
      </c>
      <c r="F144">
        <v>1</v>
      </c>
      <c r="G144">
        <v>1</v>
      </c>
    </row>
    <row r="145" spans="2:7" x14ac:dyDescent="0.25">
      <c r="B145" t="s">
        <v>2043</v>
      </c>
      <c r="C145" t="s">
        <v>2044</v>
      </c>
      <c r="D145">
        <v>35</v>
      </c>
      <c r="E145" t="s">
        <v>30</v>
      </c>
      <c r="F145">
        <v>301.89999999999998</v>
      </c>
      <c r="G145">
        <v>10566.5</v>
      </c>
    </row>
    <row r="146" spans="2:7" x14ac:dyDescent="0.25">
      <c r="B146" t="s">
        <v>2045</v>
      </c>
      <c r="C146" t="s">
        <v>2046</v>
      </c>
      <c r="D146">
        <v>690</v>
      </c>
      <c r="E146" t="s">
        <v>30</v>
      </c>
      <c r="F146">
        <v>325</v>
      </c>
      <c r="G146">
        <v>224250</v>
      </c>
    </row>
    <row r="147" spans="2:7" x14ac:dyDescent="0.25">
      <c r="B147" t="s">
        <v>2047</v>
      </c>
      <c r="C147" t="s">
        <v>2048</v>
      </c>
      <c r="D147">
        <v>780</v>
      </c>
      <c r="E147" t="s">
        <v>30</v>
      </c>
      <c r="F147">
        <v>325</v>
      </c>
      <c r="G147">
        <v>253500</v>
      </c>
    </row>
    <row r="148" spans="2:7" x14ac:dyDescent="0.25">
      <c r="B148" t="s">
        <v>2049</v>
      </c>
      <c r="C148" t="s">
        <v>2050</v>
      </c>
      <c r="D148">
        <v>767</v>
      </c>
      <c r="E148" t="s">
        <v>30</v>
      </c>
      <c r="F148">
        <v>325</v>
      </c>
      <c r="G148">
        <v>249275</v>
      </c>
    </row>
    <row r="149" spans="2:7" x14ac:dyDescent="0.25">
      <c r="B149" t="s">
        <v>2051</v>
      </c>
      <c r="C149" t="s">
        <v>2052</v>
      </c>
      <c r="D149">
        <v>498</v>
      </c>
      <c r="E149" t="s">
        <v>30</v>
      </c>
      <c r="F149">
        <v>301.89999999999998</v>
      </c>
      <c r="G149">
        <v>150346.20000000001</v>
      </c>
    </row>
    <row r="150" spans="2:7" x14ac:dyDescent="0.25">
      <c r="B150" t="s">
        <v>2053</v>
      </c>
      <c r="C150" t="s">
        <v>2054</v>
      </c>
      <c r="D150">
        <v>500</v>
      </c>
      <c r="E150" t="s">
        <v>30</v>
      </c>
      <c r="F150">
        <v>301.89999999999998</v>
      </c>
      <c r="G150">
        <v>150950</v>
      </c>
    </row>
    <row r="151" spans="2:7" x14ac:dyDescent="0.25">
      <c r="B151" t="s">
        <v>2055</v>
      </c>
      <c r="C151" t="s">
        <v>2056</v>
      </c>
      <c r="D151">
        <v>600</v>
      </c>
      <c r="E151" t="s">
        <v>30</v>
      </c>
      <c r="F151">
        <v>301.89999999999998</v>
      </c>
      <c r="G151">
        <v>181140</v>
      </c>
    </row>
    <row r="152" spans="2:7" x14ac:dyDescent="0.25">
      <c r="B152" t="s">
        <v>2057</v>
      </c>
      <c r="C152" t="s">
        <v>2058</v>
      </c>
      <c r="D152">
        <v>35</v>
      </c>
      <c r="E152" t="s">
        <v>30</v>
      </c>
      <c r="F152">
        <v>301.89999999999998</v>
      </c>
      <c r="G152">
        <v>10566.5</v>
      </c>
    </row>
    <row r="153" spans="2:7" x14ac:dyDescent="0.25">
      <c r="B153" t="s">
        <v>2059</v>
      </c>
      <c r="C153" t="s">
        <v>2060</v>
      </c>
      <c r="D153">
        <v>60</v>
      </c>
      <c r="E153" t="s">
        <v>30</v>
      </c>
      <c r="F153">
        <v>301.89999999999998</v>
      </c>
      <c r="G153">
        <v>18114</v>
      </c>
    </row>
    <row r="154" spans="2:7" x14ac:dyDescent="0.25">
      <c r="B154" t="s">
        <v>2061</v>
      </c>
      <c r="C154" t="s">
        <v>2062</v>
      </c>
      <c r="D154">
        <v>60</v>
      </c>
      <c r="E154" t="s">
        <v>30</v>
      </c>
      <c r="F154">
        <v>301.89999999999998</v>
      </c>
      <c r="G154">
        <v>18114</v>
      </c>
    </row>
    <row r="155" spans="2:7" x14ac:dyDescent="0.25">
      <c r="B155" t="s">
        <v>2063</v>
      </c>
      <c r="C155" t="s">
        <v>2064</v>
      </c>
      <c r="D155">
        <v>70</v>
      </c>
      <c r="E155" t="s">
        <v>30</v>
      </c>
      <c r="F155">
        <v>301.89999999999998</v>
      </c>
      <c r="G155">
        <v>21133</v>
      </c>
    </row>
    <row r="156" spans="2:7" x14ac:dyDescent="0.25">
      <c r="B156" t="s">
        <v>2065</v>
      </c>
      <c r="C156" t="s">
        <v>2066</v>
      </c>
      <c r="D156">
        <v>84</v>
      </c>
      <c r="E156" t="s">
        <v>30</v>
      </c>
      <c r="F156">
        <v>251.75</v>
      </c>
      <c r="G156">
        <v>21147</v>
      </c>
    </row>
    <row r="157" spans="2:7" x14ac:dyDescent="0.25">
      <c r="B157" t="s">
        <v>2067</v>
      </c>
      <c r="C157" t="s">
        <v>2068</v>
      </c>
      <c r="D157">
        <v>100</v>
      </c>
      <c r="E157" t="s">
        <v>30</v>
      </c>
      <c r="F157">
        <v>301.89999999999998</v>
      </c>
      <c r="G157">
        <v>30190</v>
      </c>
    </row>
    <row r="158" spans="2:7" x14ac:dyDescent="0.25">
      <c r="B158" t="s">
        <v>2069</v>
      </c>
      <c r="C158" t="s">
        <v>2070</v>
      </c>
      <c r="D158">
        <v>82</v>
      </c>
      <c r="E158" t="s">
        <v>30</v>
      </c>
      <c r="F158">
        <v>301.89999999999998</v>
      </c>
      <c r="G158">
        <v>24755.8</v>
      </c>
    </row>
    <row r="159" spans="2:7" x14ac:dyDescent="0.25">
      <c r="B159" t="s">
        <v>2071</v>
      </c>
      <c r="C159" t="s">
        <v>2072</v>
      </c>
      <c r="D159">
        <v>40</v>
      </c>
      <c r="E159" t="s">
        <v>30</v>
      </c>
      <c r="F159">
        <v>301.89999999999998</v>
      </c>
      <c r="G159">
        <v>12076</v>
      </c>
    </row>
    <row r="160" spans="2:7" x14ac:dyDescent="0.25">
      <c r="B160" t="s">
        <v>2073</v>
      </c>
      <c r="C160" t="s">
        <v>2074</v>
      </c>
      <c r="D160">
        <v>40</v>
      </c>
      <c r="E160" t="s">
        <v>30</v>
      </c>
      <c r="F160">
        <v>301.89999999999998</v>
      </c>
      <c r="G160">
        <v>12076</v>
      </c>
    </row>
    <row r="161" spans="2:7" x14ac:dyDescent="0.25">
      <c r="B161" t="s">
        <v>2075</v>
      </c>
      <c r="C161" t="s">
        <v>2076</v>
      </c>
      <c r="D161">
        <v>80</v>
      </c>
      <c r="E161" t="s">
        <v>30</v>
      </c>
      <c r="F161">
        <v>301.89999999999998</v>
      </c>
      <c r="G161">
        <v>24152</v>
      </c>
    </row>
    <row r="162" spans="2:7" x14ac:dyDescent="0.25">
      <c r="B162" t="s">
        <v>2077</v>
      </c>
      <c r="C162" t="s">
        <v>2078</v>
      </c>
      <c r="D162">
        <v>90</v>
      </c>
      <c r="E162" t="s">
        <v>30</v>
      </c>
      <c r="F162">
        <v>301.89999999999998</v>
      </c>
      <c r="G162">
        <v>27171</v>
      </c>
    </row>
    <row r="163" spans="2:7" x14ac:dyDescent="0.25">
      <c r="B163" t="s">
        <v>2079</v>
      </c>
      <c r="C163" t="s">
        <v>2080</v>
      </c>
      <c r="D163">
        <v>16</v>
      </c>
      <c r="E163" t="s">
        <v>30</v>
      </c>
      <c r="F163">
        <v>1</v>
      </c>
      <c r="G163">
        <v>16</v>
      </c>
    </row>
    <row r="164" spans="2:7" x14ac:dyDescent="0.25">
      <c r="B164" t="s">
        <v>2081</v>
      </c>
      <c r="C164" t="s">
        <v>2082</v>
      </c>
      <c r="D164">
        <v>93</v>
      </c>
      <c r="E164" t="s">
        <v>30</v>
      </c>
      <c r="F164">
        <v>1</v>
      </c>
      <c r="G164">
        <v>93</v>
      </c>
    </row>
    <row r="165" spans="2:7" x14ac:dyDescent="0.25">
      <c r="B165" t="s">
        <v>2087</v>
      </c>
      <c r="C165" t="s">
        <v>2088</v>
      </c>
      <c r="D165">
        <v>83</v>
      </c>
      <c r="E165" t="s">
        <v>30</v>
      </c>
      <c r="F165">
        <v>513.29999999999995</v>
      </c>
      <c r="G165">
        <v>42603.9</v>
      </c>
    </row>
    <row r="166" spans="2:7" x14ac:dyDescent="0.25">
      <c r="B166" t="s">
        <v>2091</v>
      </c>
      <c r="C166" t="s">
        <v>2092</v>
      </c>
      <c r="D166">
        <v>63</v>
      </c>
      <c r="E166" t="s">
        <v>30</v>
      </c>
      <c r="F166">
        <v>513.29999999999995</v>
      </c>
      <c r="G166">
        <v>32337.9</v>
      </c>
    </row>
    <row r="167" spans="2:7" x14ac:dyDescent="0.25">
      <c r="B167" t="s">
        <v>2093</v>
      </c>
      <c r="C167" t="s">
        <v>2094</v>
      </c>
      <c r="D167">
        <v>70</v>
      </c>
      <c r="E167" t="s">
        <v>30</v>
      </c>
      <c r="F167">
        <v>513.29999999999995</v>
      </c>
      <c r="G167">
        <v>35931</v>
      </c>
    </row>
    <row r="168" spans="2:7" x14ac:dyDescent="0.25">
      <c r="B168" t="s">
        <v>2099</v>
      </c>
      <c r="C168" t="s">
        <v>2100</v>
      </c>
      <c r="D168">
        <v>783</v>
      </c>
      <c r="E168" t="s">
        <v>30</v>
      </c>
      <c r="F168">
        <v>325</v>
      </c>
      <c r="G168">
        <v>254475</v>
      </c>
    </row>
    <row r="169" spans="2:7" x14ac:dyDescent="0.25">
      <c r="B169" t="s">
        <v>2101</v>
      </c>
      <c r="C169" t="s">
        <v>2102</v>
      </c>
      <c r="D169">
        <v>202</v>
      </c>
      <c r="E169" t="s">
        <v>30</v>
      </c>
      <c r="F169">
        <v>529</v>
      </c>
      <c r="G169">
        <v>106858</v>
      </c>
    </row>
    <row r="170" spans="2:7" x14ac:dyDescent="0.25">
      <c r="B170" t="s">
        <v>2103</v>
      </c>
      <c r="C170" t="s">
        <v>2104</v>
      </c>
      <c r="D170">
        <v>143</v>
      </c>
      <c r="E170" t="s">
        <v>30</v>
      </c>
      <c r="F170">
        <v>529</v>
      </c>
      <c r="G170">
        <v>75647</v>
      </c>
    </row>
    <row r="171" spans="2:7" x14ac:dyDescent="0.25">
      <c r="B171" t="s">
        <v>2105</v>
      </c>
      <c r="C171" t="s">
        <v>2106</v>
      </c>
      <c r="D171">
        <v>86</v>
      </c>
      <c r="E171" t="s">
        <v>30</v>
      </c>
      <c r="F171">
        <v>529</v>
      </c>
      <c r="G171">
        <v>45494</v>
      </c>
    </row>
    <row r="172" spans="2:7" x14ac:dyDescent="0.25">
      <c r="B172" t="s">
        <v>2107</v>
      </c>
      <c r="C172" t="s">
        <v>2108</v>
      </c>
      <c r="D172">
        <v>9</v>
      </c>
      <c r="E172" t="s">
        <v>30</v>
      </c>
      <c r="F172">
        <v>529</v>
      </c>
      <c r="G172">
        <v>4761</v>
      </c>
    </row>
    <row r="173" spans="2:7" x14ac:dyDescent="0.25">
      <c r="B173" t="s">
        <v>2109</v>
      </c>
      <c r="C173" t="s">
        <v>2110</v>
      </c>
      <c r="D173">
        <v>69</v>
      </c>
      <c r="E173" t="s">
        <v>30</v>
      </c>
      <c r="F173">
        <v>1</v>
      </c>
      <c r="G173">
        <v>69</v>
      </c>
    </row>
    <row r="174" spans="2:7" x14ac:dyDescent="0.25">
      <c r="B174" t="s">
        <v>2111</v>
      </c>
      <c r="C174" t="s">
        <v>2112</v>
      </c>
      <c r="D174">
        <v>3</v>
      </c>
      <c r="E174" t="s">
        <v>30</v>
      </c>
      <c r="F174">
        <v>1</v>
      </c>
      <c r="G174">
        <v>3</v>
      </c>
    </row>
    <row r="175" spans="2:7" x14ac:dyDescent="0.25">
      <c r="B175" t="s">
        <v>2113</v>
      </c>
      <c r="C175" t="s">
        <v>2114</v>
      </c>
      <c r="D175">
        <v>2</v>
      </c>
      <c r="E175" t="s">
        <v>30</v>
      </c>
      <c r="F175">
        <v>1</v>
      </c>
      <c r="G175">
        <v>2</v>
      </c>
    </row>
    <row r="176" spans="2:7" x14ac:dyDescent="0.25">
      <c r="B176" t="s">
        <v>2115</v>
      </c>
      <c r="C176" t="s">
        <v>2116</v>
      </c>
      <c r="D176">
        <v>3</v>
      </c>
      <c r="E176" t="s">
        <v>30</v>
      </c>
      <c r="F176">
        <v>1</v>
      </c>
      <c r="G176">
        <v>3</v>
      </c>
    </row>
    <row r="177" spans="2:7" x14ac:dyDescent="0.25">
      <c r="B177" t="s">
        <v>2117</v>
      </c>
      <c r="C177" t="s">
        <v>2118</v>
      </c>
      <c r="D177">
        <v>7</v>
      </c>
      <c r="E177" t="s">
        <v>30</v>
      </c>
      <c r="F177">
        <v>1</v>
      </c>
      <c r="G177">
        <v>7</v>
      </c>
    </row>
    <row r="178" spans="2:7" x14ac:dyDescent="0.25">
      <c r="B178" t="s">
        <v>2119</v>
      </c>
      <c r="C178" t="s">
        <v>2120</v>
      </c>
      <c r="D178">
        <v>37</v>
      </c>
      <c r="E178" t="s">
        <v>30</v>
      </c>
      <c r="F178">
        <v>1</v>
      </c>
      <c r="G178">
        <v>37</v>
      </c>
    </row>
    <row r="179" spans="2:7" x14ac:dyDescent="0.25">
      <c r="B179" t="s">
        <v>2121</v>
      </c>
      <c r="C179" t="s">
        <v>2122</v>
      </c>
      <c r="D179">
        <v>21</v>
      </c>
      <c r="E179" t="s">
        <v>30</v>
      </c>
      <c r="F179">
        <v>1</v>
      </c>
      <c r="G179">
        <v>21</v>
      </c>
    </row>
    <row r="180" spans="2:7" x14ac:dyDescent="0.25">
      <c r="B180" t="s">
        <v>2123</v>
      </c>
      <c r="C180" t="s">
        <v>2124</v>
      </c>
      <c r="D180">
        <v>96</v>
      </c>
      <c r="E180" t="s">
        <v>30</v>
      </c>
      <c r="F180">
        <v>325</v>
      </c>
      <c r="G180">
        <v>31200</v>
      </c>
    </row>
    <row r="181" spans="2:7" x14ac:dyDescent="0.25">
      <c r="B181" t="s">
        <v>2125</v>
      </c>
      <c r="C181" t="s">
        <v>2126</v>
      </c>
      <c r="D181">
        <v>92</v>
      </c>
      <c r="E181" t="s">
        <v>30</v>
      </c>
      <c r="F181">
        <v>325</v>
      </c>
      <c r="G181">
        <v>29900</v>
      </c>
    </row>
    <row r="182" spans="2:7" x14ac:dyDescent="0.25">
      <c r="B182" t="s">
        <v>2127</v>
      </c>
      <c r="C182" t="s">
        <v>2128</v>
      </c>
      <c r="D182">
        <v>100</v>
      </c>
      <c r="E182" t="s">
        <v>30</v>
      </c>
      <c r="F182">
        <v>325</v>
      </c>
      <c r="G182">
        <v>32500</v>
      </c>
    </row>
    <row r="183" spans="2:7" x14ac:dyDescent="0.25">
      <c r="B183" t="s">
        <v>2129</v>
      </c>
      <c r="C183" t="s">
        <v>2130</v>
      </c>
      <c r="D183">
        <v>80</v>
      </c>
      <c r="E183" t="s">
        <v>30</v>
      </c>
      <c r="F183">
        <v>325</v>
      </c>
      <c r="G183">
        <v>26000</v>
      </c>
    </row>
    <row r="184" spans="2:7" x14ac:dyDescent="0.25">
      <c r="B184" t="s">
        <v>2131</v>
      </c>
      <c r="C184" t="s">
        <v>2132</v>
      </c>
      <c r="D184">
        <v>400</v>
      </c>
      <c r="E184" t="s">
        <v>30</v>
      </c>
      <c r="F184">
        <v>481.28125</v>
      </c>
      <c r="G184">
        <v>192512.5</v>
      </c>
    </row>
    <row r="185" spans="2:7" x14ac:dyDescent="0.25">
      <c r="B185" t="s">
        <v>2133</v>
      </c>
      <c r="C185" t="s">
        <v>2134</v>
      </c>
      <c r="D185">
        <v>1</v>
      </c>
      <c r="E185" t="s">
        <v>30</v>
      </c>
      <c r="F185">
        <v>1</v>
      </c>
      <c r="G185">
        <v>1</v>
      </c>
    </row>
    <row r="186" spans="2:7" x14ac:dyDescent="0.25">
      <c r="B186" t="s">
        <v>2135</v>
      </c>
      <c r="C186" t="s">
        <v>2136</v>
      </c>
      <c r="D186">
        <v>1</v>
      </c>
      <c r="E186" t="s">
        <v>30</v>
      </c>
      <c r="F186">
        <v>1</v>
      </c>
      <c r="G186">
        <v>1</v>
      </c>
    </row>
    <row r="187" spans="2:7" x14ac:dyDescent="0.25">
      <c r="B187" t="s">
        <v>2137</v>
      </c>
      <c r="C187" t="s">
        <v>2138</v>
      </c>
      <c r="D187">
        <v>15</v>
      </c>
      <c r="E187" t="s">
        <v>30</v>
      </c>
      <c r="F187">
        <v>1</v>
      </c>
      <c r="G187">
        <v>15</v>
      </c>
    </row>
    <row r="188" spans="2:7" x14ac:dyDescent="0.25">
      <c r="B188" t="s">
        <v>2139</v>
      </c>
      <c r="C188" t="s">
        <v>2140</v>
      </c>
      <c r="D188">
        <v>6</v>
      </c>
      <c r="E188" t="s">
        <v>30</v>
      </c>
      <c r="F188">
        <v>1</v>
      </c>
      <c r="G188">
        <v>6</v>
      </c>
    </row>
    <row r="189" spans="2:7" x14ac:dyDescent="0.25">
      <c r="B189" t="s">
        <v>2141</v>
      </c>
      <c r="C189" t="s">
        <v>2142</v>
      </c>
      <c r="D189">
        <v>3</v>
      </c>
      <c r="E189" t="s">
        <v>30</v>
      </c>
      <c r="F189">
        <v>1</v>
      </c>
      <c r="G189">
        <v>3</v>
      </c>
    </row>
    <row r="190" spans="2:7" x14ac:dyDescent="0.25">
      <c r="B190" t="s">
        <v>2143</v>
      </c>
      <c r="C190" t="s">
        <v>2144</v>
      </c>
      <c r="D190">
        <v>12</v>
      </c>
      <c r="E190" t="s">
        <v>30</v>
      </c>
      <c r="F190">
        <v>1</v>
      </c>
      <c r="G190">
        <v>12</v>
      </c>
    </row>
    <row r="191" spans="2:7" x14ac:dyDescent="0.25">
      <c r="B191" t="s">
        <v>2145</v>
      </c>
      <c r="C191" t="s">
        <v>2146</v>
      </c>
      <c r="D191">
        <v>2</v>
      </c>
      <c r="E191" t="s">
        <v>30</v>
      </c>
      <c r="F191">
        <v>1</v>
      </c>
      <c r="G191">
        <v>2</v>
      </c>
    </row>
    <row r="192" spans="2:7" x14ac:dyDescent="0.25">
      <c r="B192" t="s">
        <v>2147</v>
      </c>
      <c r="C192" t="s">
        <v>2148</v>
      </c>
      <c r="D192">
        <v>20</v>
      </c>
      <c r="E192" t="s">
        <v>30</v>
      </c>
      <c r="F192">
        <v>325</v>
      </c>
      <c r="G192">
        <v>6500</v>
      </c>
    </row>
    <row r="193" spans="2:7" x14ac:dyDescent="0.25">
      <c r="B193" t="s">
        <v>2149</v>
      </c>
      <c r="C193" t="s">
        <v>2150</v>
      </c>
      <c r="D193">
        <v>17</v>
      </c>
      <c r="E193" t="s">
        <v>30</v>
      </c>
      <c r="F193">
        <v>325</v>
      </c>
      <c r="G193">
        <v>5525</v>
      </c>
    </row>
    <row r="194" spans="2:7" x14ac:dyDescent="0.25">
      <c r="B194" t="s">
        <v>2151</v>
      </c>
      <c r="C194" t="s">
        <v>2152</v>
      </c>
      <c r="D194">
        <v>32</v>
      </c>
      <c r="E194" t="s">
        <v>30</v>
      </c>
      <c r="F194">
        <v>325</v>
      </c>
      <c r="G194">
        <v>10400</v>
      </c>
    </row>
    <row r="195" spans="2:7" x14ac:dyDescent="0.25">
      <c r="B195" t="s">
        <v>2157</v>
      </c>
      <c r="C195" t="s">
        <v>2158</v>
      </c>
      <c r="D195">
        <v>1</v>
      </c>
      <c r="E195" t="s">
        <v>30</v>
      </c>
      <c r="F195">
        <v>1</v>
      </c>
      <c r="G195">
        <v>1</v>
      </c>
    </row>
    <row r="196" spans="2:7" x14ac:dyDescent="0.25">
      <c r="B196" t="s">
        <v>2159</v>
      </c>
      <c r="C196" t="s">
        <v>2160</v>
      </c>
      <c r="D196">
        <v>150</v>
      </c>
      <c r="E196" t="s">
        <v>30</v>
      </c>
      <c r="F196">
        <v>325</v>
      </c>
      <c r="G196">
        <v>48750</v>
      </c>
    </row>
    <row r="197" spans="2:7" x14ac:dyDescent="0.25">
      <c r="B197" t="s">
        <v>2161</v>
      </c>
      <c r="C197" t="s">
        <v>2162</v>
      </c>
      <c r="D197">
        <v>142</v>
      </c>
      <c r="E197" t="s">
        <v>30</v>
      </c>
      <c r="F197">
        <v>325</v>
      </c>
      <c r="G197">
        <v>46150</v>
      </c>
    </row>
    <row r="198" spans="2:7" x14ac:dyDescent="0.25">
      <c r="B198" t="s">
        <v>2163</v>
      </c>
      <c r="C198" t="s">
        <v>2164</v>
      </c>
      <c r="D198">
        <v>142</v>
      </c>
      <c r="E198" t="s">
        <v>30</v>
      </c>
      <c r="F198">
        <v>325</v>
      </c>
      <c r="G198">
        <v>46150</v>
      </c>
    </row>
    <row r="199" spans="2:7" x14ac:dyDescent="0.25">
      <c r="B199" t="s">
        <v>2165</v>
      </c>
      <c r="C199" t="s">
        <v>2166</v>
      </c>
      <c r="D199">
        <v>142</v>
      </c>
      <c r="E199" t="s">
        <v>30</v>
      </c>
      <c r="F199">
        <v>325</v>
      </c>
      <c r="G199">
        <v>46150</v>
      </c>
    </row>
    <row r="200" spans="2:7" x14ac:dyDescent="0.25">
      <c r="B200" t="s">
        <v>2167</v>
      </c>
      <c r="C200" t="s">
        <v>2168</v>
      </c>
      <c r="D200">
        <v>188</v>
      </c>
      <c r="E200" t="s">
        <v>30</v>
      </c>
      <c r="F200">
        <v>133.34</v>
      </c>
      <c r="G200">
        <v>25067.919999999998</v>
      </c>
    </row>
    <row r="201" spans="2:7" x14ac:dyDescent="0.25">
      <c r="B201" t="s">
        <v>2169</v>
      </c>
      <c r="C201" t="s">
        <v>2170</v>
      </c>
      <c r="D201">
        <v>2</v>
      </c>
      <c r="E201" t="s">
        <v>30</v>
      </c>
      <c r="F201">
        <v>1</v>
      </c>
      <c r="G201">
        <v>2</v>
      </c>
    </row>
    <row r="202" spans="2:7" x14ac:dyDescent="0.25">
      <c r="B202" t="s">
        <v>2171</v>
      </c>
      <c r="C202" t="s">
        <v>2172</v>
      </c>
      <c r="D202">
        <v>321</v>
      </c>
      <c r="E202" t="s">
        <v>30</v>
      </c>
      <c r="F202">
        <v>1</v>
      </c>
      <c r="G202">
        <v>321</v>
      </c>
    </row>
    <row r="203" spans="2:7" x14ac:dyDescent="0.25">
      <c r="B203" t="s">
        <v>2173</v>
      </c>
      <c r="C203" t="s">
        <v>2174</v>
      </c>
      <c r="D203">
        <v>3</v>
      </c>
      <c r="E203" t="s">
        <v>30</v>
      </c>
      <c r="F203">
        <v>270</v>
      </c>
      <c r="G203">
        <v>810</v>
      </c>
    </row>
    <row r="204" spans="2:7" x14ac:dyDescent="0.25">
      <c r="B204" t="s">
        <v>2175</v>
      </c>
      <c r="C204" t="s">
        <v>2176</v>
      </c>
      <c r="D204">
        <v>57</v>
      </c>
      <c r="E204" t="s">
        <v>30</v>
      </c>
      <c r="F204">
        <v>1</v>
      </c>
      <c r="G204">
        <v>57</v>
      </c>
    </row>
    <row r="205" spans="2:7" x14ac:dyDescent="0.25">
      <c r="B205" t="s">
        <v>2177</v>
      </c>
      <c r="C205" t="s">
        <v>2178</v>
      </c>
      <c r="D205">
        <v>41</v>
      </c>
      <c r="E205" t="s">
        <v>30</v>
      </c>
      <c r="F205">
        <v>405.92</v>
      </c>
      <c r="G205">
        <v>16642.72</v>
      </c>
    </row>
    <row r="206" spans="2:7" x14ac:dyDescent="0.25">
      <c r="B206" t="s">
        <v>2179</v>
      </c>
      <c r="C206" t="s">
        <v>2180</v>
      </c>
      <c r="D206">
        <v>30</v>
      </c>
      <c r="E206" t="s">
        <v>30</v>
      </c>
      <c r="F206">
        <v>212.4</v>
      </c>
      <c r="G206">
        <v>6372</v>
      </c>
    </row>
    <row r="207" spans="2:7" x14ac:dyDescent="0.25">
      <c r="B207" t="s">
        <v>2181</v>
      </c>
      <c r="C207" t="s">
        <v>2182</v>
      </c>
      <c r="D207">
        <v>48</v>
      </c>
      <c r="E207" t="s">
        <v>30</v>
      </c>
      <c r="F207">
        <v>1</v>
      </c>
      <c r="G207">
        <v>48</v>
      </c>
    </row>
    <row r="208" spans="2:7" x14ac:dyDescent="0.25">
      <c r="B208" t="s">
        <v>2183</v>
      </c>
      <c r="C208" t="s">
        <v>2184</v>
      </c>
      <c r="D208">
        <v>65</v>
      </c>
      <c r="E208" t="s">
        <v>30</v>
      </c>
      <c r="F208">
        <v>1</v>
      </c>
      <c r="G208">
        <v>65</v>
      </c>
    </row>
    <row r="209" spans="2:7" x14ac:dyDescent="0.25">
      <c r="B209" t="s">
        <v>2185</v>
      </c>
      <c r="C209" t="s">
        <v>2186</v>
      </c>
      <c r="D209">
        <v>79</v>
      </c>
      <c r="E209" t="s">
        <v>30</v>
      </c>
      <c r="F209">
        <v>1</v>
      </c>
      <c r="G209">
        <v>79</v>
      </c>
    </row>
    <row r="210" spans="2:7" x14ac:dyDescent="0.25">
      <c r="B210" t="s">
        <v>2187</v>
      </c>
      <c r="C210" t="s">
        <v>2188</v>
      </c>
      <c r="D210">
        <v>11</v>
      </c>
      <c r="E210" t="s">
        <v>30</v>
      </c>
      <c r="F210">
        <v>389.4</v>
      </c>
      <c r="G210">
        <v>4283.3999999999996</v>
      </c>
    </row>
    <row r="211" spans="2:7" x14ac:dyDescent="0.25">
      <c r="B211" t="s">
        <v>2189</v>
      </c>
      <c r="C211" t="s">
        <v>2190</v>
      </c>
      <c r="D211">
        <v>5</v>
      </c>
      <c r="E211" t="s">
        <v>30</v>
      </c>
      <c r="F211">
        <v>389.4</v>
      </c>
      <c r="G211">
        <v>1947</v>
      </c>
    </row>
    <row r="212" spans="2:7" x14ac:dyDescent="0.25">
      <c r="B212" t="s">
        <v>2191</v>
      </c>
      <c r="C212" t="s">
        <v>2192</v>
      </c>
      <c r="D212">
        <v>9</v>
      </c>
      <c r="E212" t="s">
        <v>30</v>
      </c>
      <c r="F212">
        <v>389.4</v>
      </c>
      <c r="G212">
        <v>3504.6</v>
      </c>
    </row>
    <row r="213" spans="2:7" x14ac:dyDescent="0.25">
      <c r="B213" t="s">
        <v>2193</v>
      </c>
      <c r="C213" t="s">
        <v>2194</v>
      </c>
      <c r="D213">
        <v>64</v>
      </c>
      <c r="E213" t="s">
        <v>30</v>
      </c>
      <c r="F213">
        <v>1</v>
      </c>
      <c r="G213">
        <v>64</v>
      </c>
    </row>
    <row r="214" spans="2:7" x14ac:dyDescent="0.25">
      <c r="B214" t="s">
        <v>2195</v>
      </c>
      <c r="C214" t="s">
        <v>2196</v>
      </c>
      <c r="D214">
        <v>35</v>
      </c>
      <c r="E214" t="s">
        <v>30</v>
      </c>
      <c r="F214">
        <v>264.32</v>
      </c>
      <c r="G214">
        <v>9251.2000000000007</v>
      </c>
    </row>
    <row r="215" spans="2:7" x14ac:dyDescent="0.25">
      <c r="B215" t="s">
        <v>2197</v>
      </c>
      <c r="C215" t="s">
        <v>2198</v>
      </c>
      <c r="D215">
        <v>32</v>
      </c>
      <c r="E215" t="s">
        <v>30</v>
      </c>
      <c r="F215">
        <v>190</v>
      </c>
      <c r="G215">
        <v>6080</v>
      </c>
    </row>
    <row r="216" spans="2:7" x14ac:dyDescent="0.25">
      <c r="B216" t="s">
        <v>2199</v>
      </c>
      <c r="C216" t="s">
        <v>2200</v>
      </c>
      <c r="D216">
        <v>21</v>
      </c>
      <c r="E216" t="s">
        <v>30</v>
      </c>
      <c r="F216">
        <v>190</v>
      </c>
      <c r="G216">
        <v>3990</v>
      </c>
    </row>
    <row r="217" spans="2:7" x14ac:dyDescent="0.25">
      <c r="B217" t="s">
        <v>2201</v>
      </c>
      <c r="C217" t="s">
        <v>2202</v>
      </c>
      <c r="D217">
        <v>22</v>
      </c>
      <c r="E217" t="s">
        <v>30</v>
      </c>
      <c r="F217">
        <v>190</v>
      </c>
      <c r="G217">
        <v>4180</v>
      </c>
    </row>
    <row r="218" spans="2:7" x14ac:dyDescent="0.25">
      <c r="B218" t="s">
        <v>2203</v>
      </c>
      <c r="C218" t="s">
        <v>2204</v>
      </c>
      <c r="D218">
        <v>21</v>
      </c>
      <c r="E218" t="s">
        <v>30</v>
      </c>
      <c r="F218">
        <v>190</v>
      </c>
      <c r="G218">
        <v>3990</v>
      </c>
    </row>
    <row r="219" spans="2:7" x14ac:dyDescent="0.25">
      <c r="B219" t="s">
        <v>2205</v>
      </c>
      <c r="C219" t="s">
        <v>2206</v>
      </c>
      <c r="D219">
        <v>12</v>
      </c>
      <c r="E219" t="s">
        <v>30</v>
      </c>
      <c r="F219">
        <v>190</v>
      </c>
      <c r="G219">
        <v>2280</v>
      </c>
    </row>
    <row r="220" spans="2:7" x14ac:dyDescent="0.25">
      <c r="B220" t="s">
        <v>2207</v>
      </c>
      <c r="C220" t="s">
        <v>2208</v>
      </c>
      <c r="D220">
        <v>156</v>
      </c>
      <c r="E220" t="s">
        <v>30</v>
      </c>
      <c r="F220">
        <v>190</v>
      </c>
      <c r="G220">
        <v>29640</v>
      </c>
    </row>
    <row r="221" spans="2:7" x14ac:dyDescent="0.25">
      <c r="B221" t="s">
        <v>2209</v>
      </c>
      <c r="C221" t="s">
        <v>2210</v>
      </c>
      <c r="D221">
        <v>68</v>
      </c>
      <c r="E221" t="s">
        <v>30</v>
      </c>
      <c r="F221">
        <v>590</v>
      </c>
      <c r="G221">
        <v>40120</v>
      </c>
    </row>
    <row r="222" spans="2:7" x14ac:dyDescent="0.25">
      <c r="B222" t="s">
        <v>2211</v>
      </c>
      <c r="C222" t="s">
        <v>2212</v>
      </c>
      <c r="D222">
        <v>50</v>
      </c>
      <c r="E222" t="s">
        <v>2213</v>
      </c>
      <c r="F222">
        <v>371.7</v>
      </c>
      <c r="G222">
        <v>18585</v>
      </c>
    </row>
    <row r="223" spans="2:7" x14ac:dyDescent="0.25">
      <c r="B223" t="s">
        <v>2214</v>
      </c>
      <c r="C223" t="s">
        <v>2215</v>
      </c>
      <c r="D223">
        <v>50</v>
      </c>
      <c r="E223" t="s">
        <v>2213</v>
      </c>
      <c r="F223">
        <v>371.7</v>
      </c>
      <c r="G223">
        <v>18585</v>
      </c>
    </row>
    <row r="224" spans="2:7" x14ac:dyDescent="0.25">
      <c r="B224" t="s">
        <v>2216</v>
      </c>
      <c r="C224" t="s">
        <v>2217</v>
      </c>
      <c r="D224">
        <v>50</v>
      </c>
      <c r="E224" t="s">
        <v>2213</v>
      </c>
      <c r="F224">
        <v>371.7</v>
      </c>
      <c r="G224">
        <v>18585</v>
      </c>
    </row>
    <row r="225" spans="2:7" x14ac:dyDescent="0.25">
      <c r="B225" t="s">
        <v>2218</v>
      </c>
      <c r="C225" t="s">
        <v>2219</v>
      </c>
      <c r="D225">
        <v>50</v>
      </c>
      <c r="E225" t="s">
        <v>2213</v>
      </c>
      <c r="F225">
        <v>371.7</v>
      </c>
      <c r="G225">
        <v>18585</v>
      </c>
    </row>
    <row r="226" spans="2:7" x14ac:dyDescent="0.25">
      <c r="B226" t="s">
        <v>2220</v>
      </c>
      <c r="C226" t="s">
        <v>2221</v>
      </c>
      <c r="D226">
        <v>55</v>
      </c>
      <c r="E226" t="s">
        <v>2213</v>
      </c>
      <c r="F226">
        <v>345.096363636364</v>
      </c>
      <c r="G226">
        <v>18980.3</v>
      </c>
    </row>
    <row r="227" spans="2:7" x14ac:dyDescent="0.25">
      <c r="B227" t="s">
        <v>2222</v>
      </c>
      <c r="C227" t="s">
        <v>2223</v>
      </c>
      <c r="D227">
        <v>50</v>
      </c>
      <c r="E227" t="s">
        <v>2213</v>
      </c>
      <c r="F227">
        <v>371.7</v>
      </c>
      <c r="G227">
        <v>18585</v>
      </c>
    </row>
    <row r="228" spans="2:7" x14ac:dyDescent="0.25">
      <c r="B228" t="s">
        <v>2224</v>
      </c>
      <c r="C228" t="s">
        <v>2225</v>
      </c>
      <c r="D228">
        <v>50</v>
      </c>
      <c r="E228" t="s">
        <v>2213</v>
      </c>
      <c r="F228">
        <v>371.7</v>
      </c>
      <c r="G228">
        <v>18585</v>
      </c>
    </row>
    <row r="229" spans="2:7" x14ac:dyDescent="0.25">
      <c r="B229" t="s">
        <v>2226</v>
      </c>
      <c r="C229" t="s">
        <v>2227</v>
      </c>
      <c r="D229">
        <v>47</v>
      </c>
      <c r="E229" t="s">
        <v>30</v>
      </c>
      <c r="F229">
        <v>495</v>
      </c>
      <c r="G229">
        <v>23265</v>
      </c>
    </row>
    <row r="230" spans="2:7" x14ac:dyDescent="0.25">
      <c r="B230" t="s">
        <v>2228</v>
      </c>
      <c r="C230" t="s">
        <v>2229</v>
      </c>
      <c r="D230">
        <v>121</v>
      </c>
      <c r="E230" t="s">
        <v>30</v>
      </c>
      <c r="F230">
        <v>495</v>
      </c>
      <c r="G230">
        <v>59895</v>
      </c>
    </row>
    <row r="231" spans="2:7" x14ac:dyDescent="0.25">
      <c r="B231" t="s">
        <v>2230</v>
      </c>
      <c r="C231" t="s">
        <v>2231</v>
      </c>
      <c r="D231">
        <v>128</v>
      </c>
      <c r="E231" t="s">
        <v>30</v>
      </c>
      <c r="F231">
        <v>495</v>
      </c>
      <c r="G231">
        <v>63360</v>
      </c>
    </row>
    <row r="232" spans="2:7" x14ac:dyDescent="0.25">
      <c r="B232" t="s">
        <v>2232</v>
      </c>
      <c r="C232" t="s">
        <v>2233</v>
      </c>
      <c r="D232">
        <v>78</v>
      </c>
      <c r="E232" t="s">
        <v>30</v>
      </c>
      <c r="F232">
        <v>495</v>
      </c>
      <c r="G232">
        <v>38610</v>
      </c>
    </row>
    <row r="233" spans="2:7" x14ac:dyDescent="0.25">
      <c r="B233" t="s">
        <v>2234</v>
      </c>
      <c r="C233" t="s">
        <v>2235</v>
      </c>
      <c r="D233">
        <v>29</v>
      </c>
      <c r="E233" t="s">
        <v>30</v>
      </c>
      <c r="F233">
        <v>495</v>
      </c>
      <c r="G233">
        <v>14355</v>
      </c>
    </row>
    <row r="234" spans="2:7" x14ac:dyDescent="0.25">
      <c r="B234" t="s">
        <v>2236</v>
      </c>
      <c r="C234" t="s">
        <v>2237</v>
      </c>
      <c r="D234">
        <v>34</v>
      </c>
      <c r="E234" t="s">
        <v>30</v>
      </c>
      <c r="F234">
        <v>495</v>
      </c>
      <c r="G234">
        <v>16830</v>
      </c>
    </row>
    <row r="235" spans="2:7" x14ac:dyDescent="0.25">
      <c r="B235" t="s">
        <v>2240</v>
      </c>
      <c r="C235" t="s">
        <v>2241</v>
      </c>
      <c r="D235">
        <v>10</v>
      </c>
      <c r="E235" t="s">
        <v>30</v>
      </c>
      <c r="F235">
        <v>495</v>
      </c>
      <c r="G235">
        <v>4950</v>
      </c>
    </row>
    <row r="236" spans="2:7" x14ac:dyDescent="0.25">
      <c r="B236" t="s">
        <v>2242</v>
      </c>
      <c r="C236" t="s">
        <v>2243</v>
      </c>
      <c r="D236">
        <v>60</v>
      </c>
      <c r="E236" t="s">
        <v>30</v>
      </c>
      <c r="F236">
        <v>495</v>
      </c>
      <c r="G236">
        <v>29700</v>
      </c>
    </row>
    <row r="237" spans="2:7" x14ac:dyDescent="0.25">
      <c r="B237" t="s">
        <v>2244</v>
      </c>
      <c r="C237" t="s">
        <v>2245</v>
      </c>
      <c r="D237">
        <v>20</v>
      </c>
      <c r="E237" t="s">
        <v>30</v>
      </c>
      <c r="F237">
        <v>495</v>
      </c>
      <c r="G237">
        <v>9900</v>
      </c>
    </row>
    <row r="238" spans="2:7" x14ac:dyDescent="0.25">
      <c r="B238" t="s">
        <v>2246</v>
      </c>
      <c r="C238" t="s">
        <v>2247</v>
      </c>
      <c r="D238">
        <v>102</v>
      </c>
      <c r="E238" t="s">
        <v>30</v>
      </c>
      <c r="F238">
        <v>495</v>
      </c>
      <c r="G238">
        <v>50490</v>
      </c>
    </row>
    <row r="239" spans="2:7" x14ac:dyDescent="0.25">
      <c r="B239" t="s">
        <v>2250</v>
      </c>
      <c r="C239" t="s">
        <v>2251</v>
      </c>
      <c r="D239">
        <v>2003</v>
      </c>
      <c r="E239" t="s">
        <v>30</v>
      </c>
      <c r="F239">
        <v>390</v>
      </c>
      <c r="G239">
        <v>781170</v>
      </c>
    </row>
    <row r="240" spans="2:7" x14ac:dyDescent="0.25">
      <c r="B240" t="s">
        <v>2252</v>
      </c>
      <c r="C240" t="s">
        <v>2253</v>
      </c>
      <c r="D240">
        <v>4</v>
      </c>
      <c r="E240" t="s">
        <v>30</v>
      </c>
      <c r="F240">
        <v>598.52</v>
      </c>
      <c r="G240">
        <v>2394.08</v>
      </c>
    </row>
    <row r="241" spans="2:7" x14ac:dyDescent="0.25">
      <c r="B241" t="s">
        <v>2254</v>
      </c>
      <c r="C241" t="s">
        <v>2255</v>
      </c>
      <c r="D241">
        <v>12</v>
      </c>
      <c r="E241" t="s">
        <v>30</v>
      </c>
      <c r="F241">
        <v>131.99</v>
      </c>
      <c r="G241">
        <v>1583.88</v>
      </c>
    </row>
    <row r="242" spans="2:7" x14ac:dyDescent="0.25">
      <c r="B242" t="s">
        <v>2256</v>
      </c>
      <c r="C242" t="s">
        <v>2257</v>
      </c>
      <c r="D242">
        <v>20</v>
      </c>
      <c r="E242" t="s">
        <v>30</v>
      </c>
      <c r="F242">
        <v>1233.0999999999999</v>
      </c>
      <c r="G242">
        <v>24662</v>
      </c>
    </row>
    <row r="243" spans="2:7" x14ac:dyDescent="0.25">
      <c r="B243" t="s">
        <v>2258</v>
      </c>
      <c r="C243" t="s">
        <v>2259</v>
      </c>
      <c r="D243">
        <v>1</v>
      </c>
      <c r="E243" t="s">
        <v>30</v>
      </c>
      <c r="F243">
        <v>1233.0999999999999</v>
      </c>
      <c r="G243">
        <v>1233.0999999999999</v>
      </c>
    </row>
    <row r="244" spans="2:7" x14ac:dyDescent="0.25">
      <c r="B244" t="s">
        <v>2260</v>
      </c>
      <c r="C244" t="s">
        <v>2261</v>
      </c>
      <c r="D244">
        <v>66</v>
      </c>
      <c r="E244" t="s">
        <v>30</v>
      </c>
      <c r="F244">
        <v>1174.0999999999999</v>
      </c>
      <c r="G244">
        <v>77490.600000000006</v>
      </c>
    </row>
    <row r="245" spans="2:7" x14ac:dyDescent="0.25">
      <c r="B245" t="s">
        <v>2262</v>
      </c>
      <c r="C245" t="s">
        <v>2263</v>
      </c>
      <c r="D245">
        <v>165</v>
      </c>
      <c r="E245" t="s">
        <v>30</v>
      </c>
      <c r="F245">
        <v>1</v>
      </c>
      <c r="G245">
        <v>165</v>
      </c>
    </row>
    <row r="246" spans="2:7" x14ac:dyDescent="0.25">
      <c r="B246" t="s">
        <v>2264</v>
      </c>
      <c r="C246" t="s">
        <v>2265</v>
      </c>
      <c r="D246">
        <v>357</v>
      </c>
      <c r="E246" t="s">
        <v>30</v>
      </c>
      <c r="F246">
        <v>1</v>
      </c>
      <c r="G246">
        <v>357</v>
      </c>
    </row>
    <row r="247" spans="2:7" x14ac:dyDescent="0.25">
      <c r="B247" t="s">
        <v>2268</v>
      </c>
      <c r="C247" t="s">
        <v>2269</v>
      </c>
      <c r="D247">
        <v>6</v>
      </c>
      <c r="E247" t="s">
        <v>30</v>
      </c>
      <c r="F247">
        <v>1</v>
      </c>
      <c r="G247">
        <v>6</v>
      </c>
    </row>
    <row r="248" spans="2:7" x14ac:dyDescent="0.25">
      <c r="B248" t="s">
        <v>2276</v>
      </c>
      <c r="C248" t="s">
        <v>2277</v>
      </c>
      <c r="D248">
        <v>6</v>
      </c>
      <c r="E248" t="s">
        <v>30</v>
      </c>
      <c r="F248">
        <v>1</v>
      </c>
      <c r="G248">
        <v>6</v>
      </c>
    </row>
    <row r="249" spans="2:7" x14ac:dyDescent="0.25">
      <c r="B249" t="s">
        <v>2280</v>
      </c>
      <c r="C249" t="s">
        <v>2281</v>
      </c>
      <c r="D249">
        <v>9</v>
      </c>
      <c r="E249" t="s">
        <v>30</v>
      </c>
      <c r="F249">
        <v>1475</v>
      </c>
      <c r="G249">
        <v>13275</v>
      </c>
    </row>
    <row r="250" spans="2:7" x14ac:dyDescent="0.25">
      <c r="B250" t="s">
        <v>2282</v>
      </c>
      <c r="C250" t="s">
        <v>2283</v>
      </c>
      <c r="D250">
        <v>1</v>
      </c>
      <c r="E250" t="s">
        <v>30</v>
      </c>
      <c r="F250">
        <v>1</v>
      </c>
      <c r="G250">
        <v>1</v>
      </c>
    </row>
    <row r="251" spans="2:7" x14ac:dyDescent="0.25">
      <c r="B251" t="s">
        <v>2284</v>
      </c>
      <c r="C251" t="s">
        <v>2285</v>
      </c>
      <c r="D251">
        <v>6</v>
      </c>
      <c r="E251" t="s">
        <v>30</v>
      </c>
      <c r="F251">
        <v>1</v>
      </c>
      <c r="G251">
        <v>6</v>
      </c>
    </row>
    <row r="252" spans="2:7" x14ac:dyDescent="0.25">
      <c r="B252" t="s">
        <v>2286</v>
      </c>
      <c r="C252" t="s">
        <v>2287</v>
      </c>
      <c r="D252">
        <v>10</v>
      </c>
      <c r="E252" t="s">
        <v>30</v>
      </c>
      <c r="F252">
        <v>695</v>
      </c>
      <c r="G252">
        <v>6950</v>
      </c>
    </row>
    <row r="253" spans="2:7" x14ac:dyDescent="0.25">
      <c r="B253" t="s">
        <v>2288</v>
      </c>
      <c r="C253" t="s">
        <v>2289</v>
      </c>
      <c r="D253">
        <v>12</v>
      </c>
      <c r="E253" t="s">
        <v>30</v>
      </c>
      <c r="F253">
        <v>637.16666666666697</v>
      </c>
      <c r="G253">
        <v>7646</v>
      </c>
    </row>
    <row r="254" spans="2:7" x14ac:dyDescent="0.25">
      <c r="B254" t="s">
        <v>2290</v>
      </c>
      <c r="C254" t="s">
        <v>2291</v>
      </c>
      <c r="D254">
        <v>12</v>
      </c>
      <c r="E254" t="s">
        <v>30</v>
      </c>
      <c r="F254">
        <v>637.16666666666697</v>
      </c>
      <c r="G254">
        <v>7646</v>
      </c>
    </row>
    <row r="255" spans="2:7" x14ac:dyDescent="0.25">
      <c r="B255" t="s">
        <v>2292</v>
      </c>
      <c r="C255" t="s">
        <v>2293</v>
      </c>
      <c r="D255">
        <v>4</v>
      </c>
      <c r="E255" t="s">
        <v>30</v>
      </c>
      <c r="F255">
        <v>695</v>
      </c>
      <c r="G255">
        <v>2780</v>
      </c>
    </row>
    <row r="256" spans="2:7" x14ac:dyDescent="0.25">
      <c r="B256" t="s">
        <v>2294</v>
      </c>
      <c r="C256" t="s">
        <v>2295</v>
      </c>
      <c r="D256">
        <v>2</v>
      </c>
      <c r="E256" t="s">
        <v>30</v>
      </c>
      <c r="F256">
        <v>695</v>
      </c>
      <c r="G256">
        <v>1390</v>
      </c>
    </row>
    <row r="257" spans="2:7" x14ac:dyDescent="0.25">
      <c r="B257" t="s">
        <v>2302</v>
      </c>
      <c r="C257" t="s">
        <v>2303</v>
      </c>
      <c r="D257">
        <v>10</v>
      </c>
      <c r="E257" t="s">
        <v>30</v>
      </c>
      <c r="F257">
        <v>695</v>
      </c>
      <c r="G257">
        <v>6950</v>
      </c>
    </row>
    <row r="258" spans="2:7" x14ac:dyDescent="0.25">
      <c r="B258" t="s">
        <v>2304</v>
      </c>
      <c r="C258" t="s">
        <v>2305</v>
      </c>
      <c r="D258">
        <v>10</v>
      </c>
      <c r="E258" t="s">
        <v>30</v>
      </c>
      <c r="F258">
        <v>695</v>
      </c>
      <c r="G258">
        <v>6950</v>
      </c>
    </row>
    <row r="259" spans="2:7" x14ac:dyDescent="0.25">
      <c r="B259" t="s">
        <v>2306</v>
      </c>
      <c r="C259" t="s">
        <v>2307</v>
      </c>
      <c r="D259">
        <v>4</v>
      </c>
      <c r="E259" t="s">
        <v>30</v>
      </c>
      <c r="F259">
        <v>695</v>
      </c>
      <c r="G259">
        <v>2780</v>
      </c>
    </row>
    <row r="260" spans="2:7" x14ac:dyDescent="0.25">
      <c r="B260" t="s">
        <v>2308</v>
      </c>
      <c r="C260" t="s">
        <v>2309</v>
      </c>
      <c r="D260">
        <v>4</v>
      </c>
      <c r="E260" t="s">
        <v>30</v>
      </c>
      <c r="F260">
        <v>1</v>
      </c>
      <c r="G260">
        <v>4</v>
      </c>
    </row>
    <row r="261" spans="2:7" x14ac:dyDescent="0.25">
      <c r="B261" t="s">
        <v>2310</v>
      </c>
      <c r="C261" t="s">
        <v>2311</v>
      </c>
      <c r="D261">
        <v>2</v>
      </c>
      <c r="E261" t="s">
        <v>30</v>
      </c>
      <c r="F261">
        <v>1</v>
      </c>
      <c r="G261">
        <v>2</v>
      </c>
    </row>
    <row r="262" spans="2:7" x14ac:dyDescent="0.25">
      <c r="B262" t="s">
        <v>2312</v>
      </c>
      <c r="C262" t="s">
        <v>2313</v>
      </c>
      <c r="D262">
        <v>2</v>
      </c>
      <c r="E262" t="s">
        <v>30</v>
      </c>
      <c r="F262">
        <v>1</v>
      </c>
      <c r="G262">
        <v>2</v>
      </c>
    </row>
    <row r="263" spans="2:7" x14ac:dyDescent="0.25">
      <c r="B263" t="s">
        <v>2314</v>
      </c>
      <c r="C263" t="s">
        <v>2315</v>
      </c>
      <c r="D263">
        <v>2</v>
      </c>
      <c r="E263" t="s">
        <v>30</v>
      </c>
      <c r="F263">
        <v>1</v>
      </c>
      <c r="G263">
        <v>2</v>
      </c>
    </row>
    <row r="264" spans="2:7" x14ac:dyDescent="0.25">
      <c r="B264" t="s">
        <v>2320</v>
      </c>
      <c r="C264" t="s">
        <v>2321</v>
      </c>
      <c r="D264">
        <v>6</v>
      </c>
      <c r="E264" t="s">
        <v>30</v>
      </c>
      <c r="F264">
        <v>1</v>
      </c>
      <c r="G264">
        <v>6</v>
      </c>
    </row>
    <row r="265" spans="2:7" x14ac:dyDescent="0.25">
      <c r="B265" t="s">
        <v>2322</v>
      </c>
      <c r="C265" t="s">
        <v>2323</v>
      </c>
      <c r="D265">
        <v>582</v>
      </c>
      <c r="E265" t="s">
        <v>30</v>
      </c>
      <c r="F265">
        <v>1</v>
      </c>
      <c r="G265">
        <v>582</v>
      </c>
    </row>
    <row r="266" spans="2:7" x14ac:dyDescent="0.25">
      <c r="B266" t="s">
        <v>2324</v>
      </c>
      <c r="C266" t="s">
        <v>2325</v>
      </c>
      <c r="D266">
        <v>233</v>
      </c>
      <c r="E266" t="s">
        <v>30</v>
      </c>
      <c r="F266">
        <v>1</v>
      </c>
      <c r="G266">
        <v>233</v>
      </c>
    </row>
    <row r="267" spans="2:7" x14ac:dyDescent="0.25">
      <c r="G267" s="15">
        <f>SUBTOTAL(109,Tabla125[Total])</f>
        <v>9462485.7699999996</v>
      </c>
    </row>
  </sheetData>
  <pageMargins left="0.7" right="0.7" top="0.75" bottom="0.75" header="0.3" footer="0.3"/>
  <pageSetup scale="66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99"/>
  <sheetViews>
    <sheetView view="pageLayout" zoomScaleNormal="106" workbookViewId="0">
      <selection activeCell="B5" sqref="B5"/>
    </sheetView>
  </sheetViews>
  <sheetFormatPr baseColWidth="10" defaultRowHeight="15" x14ac:dyDescent="0.25"/>
  <cols>
    <col min="1" max="1" width="14.7109375" bestFit="1" customWidth="1"/>
    <col min="2" max="2" width="52.5703125" customWidth="1"/>
    <col min="3" max="3" width="13.5703125" customWidth="1"/>
    <col min="4" max="4" width="15.28515625" customWidth="1"/>
    <col min="5" max="5" width="14.42578125" bestFit="1" customWidth="1"/>
    <col min="6" max="6" width="18.7109375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4360</v>
      </c>
    </row>
    <row r="6" spans="1:6" x14ac:dyDescent="0.25">
      <c r="B6" s="12" t="s">
        <v>2326</v>
      </c>
    </row>
    <row r="8" spans="1:6" ht="30" x14ac:dyDescent="0.25">
      <c r="A8" t="s">
        <v>22</v>
      </c>
      <c r="B8" t="s">
        <v>23</v>
      </c>
      <c r="C8" s="1" t="s">
        <v>4222</v>
      </c>
      <c r="D8" s="1" t="s">
        <v>25</v>
      </c>
      <c r="E8" t="s">
        <v>26</v>
      </c>
      <c r="F8" t="s">
        <v>27</v>
      </c>
    </row>
    <row r="9" spans="1:6" x14ac:dyDescent="0.25">
      <c r="A9" t="s">
        <v>2339</v>
      </c>
      <c r="B9" t="s">
        <v>2340</v>
      </c>
      <c r="C9">
        <v>6</v>
      </c>
      <c r="D9" t="s">
        <v>30</v>
      </c>
      <c r="E9">
        <v>1</v>
      </c>
      <c r="F9">
        <v>6</v>
      </c>
    </row>
    <row r="10" spans="1:6" x14ac:dyDescent="0.25">
      <c r="A10" t="s">
        <v>2341</v>
      </c>
      <c r="B10" t="s">
        <v>2342</v>
      </c>
      <c r="C10">
        <v>48</v>
      </c>
      <c r="D10" t="s">
        <v>30</v>
      </c>
      <c r="E10">
        <v>135.69999999999999</v>
      </c>
      <c r="F10">
        <v>6513.6</v>
      </c>
    </row>
    <row r="11" spans="1:6" x14ac:dyDescent="0.25">
      <c r="A11" t="s">
        <v>2343</v>
      </c>
      <c r="B11" t="s">
        <v>2344</v>
      </c>
      <c r="C11">
        <v>31</v>
      </c>
      <c r="D11" t="s">
        <v>30</v>
      </c>
      <c r="E11">
        <v>4.1612903225806503</v>
      </c>
      <c r="F11">
        <v>129</v>
      </c>
    </row>
    <row r="12" spans="1:6" x14ac:dyDescent="0.25">
      <c r="A12" t="s">
        <v>2345</v>
      </c>
      <c r="B12" t="s">
        <v>2346</v>
      </c>
      <c r="C12">
        <v>5</v>
      </c>
      <c r="D12" t="s">
        <v>30</v>
      </c>
      <c r="E12">
        <v>1</v>
      </c>
      <c r="F12">
        <v>5</v>
      </c>
    </row>
    <row r="13" spans="1:6" x14ac:dyDescent="0.25">
      <c r="A13" t="s">
        <v>2347</v>
      </c>
      <c r="B13" t="s">
        <v>2348</v>
      </c>
      <c r="C13">
        <v>29</v>
      </c>
      <c r="D13" t="s">
        <v>30</v>
      </c>
      <c r="E13">
        <v>289.10000000000002</v>
      </c>
      <c r="F13">
        <v>8383.9</v>
      </c>
    </row>
    <row r="14" spans="1:6" x14ac:dyDescent="0.25">
      <c r="A14" t="s">
        <v>2349</v>
      </c>
      <c r="B14" t="s">
        <v>2350</v>
      </c>
      <c r="C14">
        <v>64</v>
      </c>
      <c r="D14" t="s">
        <v>30</v>
      </c>
      <c r="E14">
        <v>454.3</v>
      </c>
      <c r="F14">
        <v>29075.200000000001</v>
      </c>
    </row>
    <row r="15" spans="1:6" x14ac:dyDescent="0.25">
      <c r="A15" t="s">
        <v>2351</v>
      </c>
      <c r="B15" t="s">
        <v>2352</v>
      </c>
      <c r="C15">
        <v>15</v>
      </c>
      <c r="D15" t="s">
        <v>30</v>
      </c>
      <c r="E15">
        <v>23.22</v>
      </c>
      <c r="F15">
        <v>348.3</v>
      </c>
    </row>
    <row r="16" spans="1:6" x14ac:dyDescent="0.25">
      <c r="A16" t="s">
        <v>2353</v>
      </c>
      <c r="B16" t="s">
        <v>2354</v>
      </c>
      <c r="C16">
        <v>2</v>
      </c>
      <c r="D16" t="s">
        <v>30</v>
      </c>
      <c r="E16">
        <v>16.52</v>
      </c>
      <c r="F16">
        <v>33.04</v>
      </c>
    </row>
    <row r="17" spans="1:6" x14ac:dyDescent="0.25">
      <c r="A17" t="s">
        <v>2355</v>
      </c>
      <c r="B17" t="s">
        <v>2356</v>
      </c>
      <c r="C17">
        <v>3</v>
      </c>
      <c r="D17" t="s">
        <v>30</v>
      </c>
      <c r="E17">
        <v>17.7</v>
      </c>
      <c r="F17">
        <v>53.1</v>
      </c>
    </row>
    <row r="18" spans="1:6" x14ac:dyDescent="0.25">
      <c r="A18" t="s">
        <v>2357</v>
      </c>
      <c r="B18" t="s">
        <v>2358</v>
      </c>
      <c r="C18">
        <v>542</v>
      </c>
      <c r="D18" t="s">
        <v>30</v>
      </c>
      <c r="E18">
        <v>15.6</v>
      </c>
      <c r="F18">
        <v>8455.2000000000007</v>
      </c>
    </row>
    <row r="19" spans="1:6" x14ac:dyDescent="0.25">
      <c r="A19" t="s">
        <v>2359</v>
      </c>
      <c r="B19" t="s">
        <v>2360</v>
      </c>
      <c r="C19">
        <v>10</v>
      </c>
      <c r="D19" t="s">
        <v>30</v>
      </c>
      <c r="E19">
        <v>54.28</v>
      </c>
      <c r="F19">
        <v>542.79999999999995</v>
      </c>
    </row>
    <row r="20" spans="1:6" x14ac:dyDescent="0.25">
      <c r="A20" t="s">
        <v>2361</v>
      </c>
      <c r="B20" t="s">
        <v>2362</v>
      </c>
      <c r="C20">
        <v>300</v>
      </c>
      <c r="D20" t="s">
        <v>30</v>
      </c>
      <c r="E20">
        <v>53.1</v>
      </c>
      <c r="F20">
        <v>15930</v>
      </c>
    </row>
    <row r="21" spans="1:6" x14ac:dyDescent="0.25">
      <c r="A21" t="s">
        <v>2363</v>
      </c>
      <c r="B21" t="s">
        <v>2364</v>
      </c>
      <c r="C21">
        <v>50</v>
      </c>
      <c r="D21" t="s">
        <v>30</v>
      </c>
      <c r="E21">
        <v>88.5</v>
      </c>
      <c r="F21">
        <v>4425</v>
      </c>
    </row>
    <row r="22" spans="1:6" x14ac:dyDescent="0.25">
      <c r="A22" t="s">
        <v>2365</v>
      </c>
      <c r="B22" t="s">
        <v>2366</v>
      </c>
      <c r="C22">
        <v>1</v>
      </c>
      <c r="D22" t="s">
        <v>30</v>
      </c>
      <c r="E22">
        <v>1630</v>
      </c>
      <c r="F22">
        <v>1630</v>
      </c>
    </row>
    <row r="23" spans="1:6" x14ac:dyDescent="0.25">
      <c r="A23" t="s">
        <v>2367</v>
      </c>
      <c r="B23" t="s">
        <v>2368</v>
      </c>
      <c r="C23">
        <v>2</v>
      </c>
      <c r="D23" t="s">
        <v>30</v>
      </c>
      <c r="E23">
        <v>586.46</v>
      </c>
      <c r="F23">
        <v>1172.92</v>
      </c>
    </row>
    <row r="24" spans="1:6" x14ac:dyDescent="0.25">
      <c r="A24" t="s">
        <v>2369</v>
      </c>
      <c r="B24" t="s">
        <v>2370</v>
      </c>
      <c r="C24">
        <v>100</v>
      </c>
      <c r="D24" t="s">
        <v>2371</v>
      </c>
      <c r="E24">
        <v>110.45</v>
      </c>
      <c r="F24">
        <v>11045</v>
      </c>
    </row>
    <row r="25" spans="1:6" x14ac:dyDescent="0.25">
      <c r="A25" t="s">
        <v>2372</v>
      </c>
      <c r="B25" t="s">
        <v>2373</v>
      </c>
      <c r="C25">
        <v>1175</v>
      </c>
      <c r="D25" t="s">
        <v>2371</v>
      </c>
      <c r="E25">
        <v>38.94</v>
      </c>
      <c r="F25">
        <v>45754.5</v>
      </c>
    </row>
    <row r="26" spans="1:6" x14ac:dyDescent="0.25">
      <c r="A26" t="s">
        <v>2374</v>
      </c>
      <c r="B26" t="s">
        <v>2375</v>
      </c>
      <c r="C26">
        <v>5</v>
      </c>
      <c r="D26" t="s">
        <v>2371</v>
      </c>
      <c r="E26">
        <v>229.53</v>
      </c>
      <c r="F26">
        <v>1147.6500000000001</v>
      </c>
    </row>
    <row r="27" spans="1:6" x14ac:dyDescent="0.25">
      <c r="A27" t="s">
        <v>2376</v>
      </c>
      <c r="B27" t="s">
        <v>2377</v>
      </c>
      <c r="C27">
        <v>100</v>
      </c>
      <c r="D27" t="s">
        <v>2371</v>
      </c>
      <c r="E27">
        <v>18.41</v>
      </c>
      <c r="F27">
        <v>1841</v>
      </c>
    </row>
    <row r="28" spans="1:6" x14ac:dyDescent="0.25">
      <c r="A28" t="s">
        <v>2378</v>
      </c>
      <c r="B28" t="s">
        <v>2379</v>
      </c>
      <c r="C28">
        <v>600</v>
      </c>
      <c r="D28" t="s">
        <v>2371</v>
      </c>
      <c r="E28">
        <v>14.19</v>
      </c>
      <c r="F28">
        <v>8514</v>
      </c>
    </row>
    <row r="29" spans="1:6" x14ac:dyDescent="0.25">
      <c r="A29" t="s">
        <v>2380</v>
      </c>
      <c r="B29" t="s">
        <v>2381</v>
      </c>
      <c r="C29">
        <v>500</v>
      </c>
      <c r="D29" t="s">
        <v>2371</v>
      </c>
      <c r="E29">
        <v>76.7</v>
      </c>
      <c r="F29">
        <v>38350</v>
      </c>
    </row>
    <row r="30" spans="1:6" x14ac:dyDescent="0.25">
      <c r="A30" t="s">
        <v>2382</v>
      </c>
      <c r="B30" t="s">
        <v>2383</v>
      </c>
      <c r="C30">
        <v>350</v>
      </c>
      <c r="D30" t="s">
        <v>2371</v>
      </c>
      <c r="E30">
        <v>27.14</v>
      </c>
      <c r="F30">
        <v>9499</v>
      </c>
    </row>
    <row r="31" spans="1:6" x14ac:dyDescent="0.25">
      <c r="A31" t="s">
        <v>2384</v>
      </c>
      <c r="B31" t="s">
        <v>2385</v>
      </c>
      <c r="C31">
        <v>216</v>
      </c>
      <c r="D31" t="s">
        <v>2371</v>
      </c>
      <c r="E31">
        <v>66.08</v>
      </c>
      <c r="F31">
        <v>14273.28</v>
      </c>
    </row>
    <row r="32" spans="1:6" x14ac:dyDescent="0.25">
      <c r="A32" t="s">
        <v>2386</v>
      </c>
      <c r="B32" t="s">
        <v>2387</v>
      </c>
      <c r="C32">
        <v>50</v>
      </c>
      <c r="D32" t="s">
        <v>2371</v>
      </c>
      <c r="E32">
        <v>206.5</v>
      </c>
      <c r="F32">
        <v>10325</v>
      </c>
    </row>
    <row r="33" spans="1:6" x14ac:dyDescent="0.25">
      <c r="A33" t="s">
        <v>2388</v>
      </c>
      <c r="B33" t="s">
        <v>2389</v>
      </c>
      <c r="C33">
        <v>11</v>
      </c>
      <c r="D33" t="s">
        <v>2371</v>
      </c>
      <c r="E33">
        <v>4185.46</v>
      </c>
      <c r="F33">
        <v>46040.06</v>
      </c>
    </row>
    <row r="34" spans="1:6" x14ac:dyDescent="0.25">
      <c r="A34" t="s">
        <v>4393</v>
      </c>
      <c r="B34" t="s">
        <v>4394</v>
      </c>
      <c r="C34">
        <v>5</v>
      </c>
      <c r="D34" t="s">
        <v>2371</v>
      </c>
      <c r="E34">
        <v>48.52</v>
      </c>
      <c r="F34">
        <v>242.6</v>
      </c>
    </row>
    <row r="35" spans="1:6" x14ac:dyDescent="0.25">
      <c r="A35" t="s">
        <v>4395</v>
      </c>
      <c r="B35" t="s">
        <v>4396</v>
      </c>
      <c r="C35">
        <v>4</v>
      </c>
      <c r="D35" t="s">
        <v>2371</v>
      </c>
      <c r="E35">
        <v>44</v>
      </c>
      <c r="F35">
        <v>176</v>
      </c>
    </row>
    <row r="36" spans="1:6" x14ac:dyDescent="0.25">
      <c r="A36" t="s">
        <v>2392</v>
      </c>
      <c r="B36" t="s">
        <v>2393</v>
      </c>
      <c r="C36">
        <v>46</v>
      </c>
      <c r="D36" t="s">
        <v>30</v>
      </c>
      <c r="E36">
        <v>1</v>
      </c>
      <c r="F36">
        <v>46</v>
      </c>
    </row>
    <row r="37" spans="1:6" x14ac:dyDescent="0.25">
      <c r="A37" t="s">
        <v>2394</v>
      </c>
      <c r="B37" t="s">
        <v>2395</v>
      </c>
      <c r="C37">
        <v>1</v>
      </c>
      <c r="D37" t="s">
        <v>30</v>
      </c>
      <c r="E37">
        <v>772.9</v>
      </c>
      <c r="F37">
        <v>772.9</v>
      </c>
    </row>
    <row r="38" spans="1:6" x14ac:dyDescent="0.25">
      <c r="A38" t="s">
        <v>2396</v>
      </c>
      <c r="B38" t="s">
        <v>2397</v>
      </c>
      <c r="C38">
        <v>13</v>
      </c>
      <c r="D38" t="s">
        <v>30</v>
      </c>
      <c r="E38">
        <v>490.88</v>
      </c>
      <c r="F38">
        <v>6381.44</v>
      </c>
    </row>
    <row r="39" spans="1:6" x14ac:dyDescent="0.25">
      <c r="A39" t="s">
        <v>2398</v>
      </c>
      <c r="B39" t="s">
        <v>2399</v>
      </c>
      <c r="C39">
        <v>8</v>
      </c>
      <c r="D39" t="s">
        <v>30</v>
      </c>
      <c r="E39">
        <v>405.66</v>
      </c>
      <c r="F39">
        <v>3245.28</v>
      </c>
    </row>
    <row r="40" spans="1:6" x14ac:dyDescent="0.25">
      <c r="A40" t="s">
        <v>2400</v>
      </c>
      <c r="B40" t="s">
        <v>2401</v>
      </c>
      <c r="C40">
        <v>18</v>
      </c>
      <c r="D40" t="s">
        <v>30</v>
      </c>
      <c r="E40">
        <v>790.6</v>
      </c>
      <c r="F40">
        <v>14230.8</v>
      </c>
    </row>
    <row r="41" spans="1:6" x14ac:dyDescent="0.25">
      <c r="A41" t="s">
        <v>2402</v>
      </c>
      <c r="B41" t="s">
        <v>2403</v>
      </c>
      <c r="C41">
        <v>2</v>
      </c>
      <c r="D41" t="s">
        <v>30</v>
      </c>
      <c r="E41">
        <v>138.59</v>
      </c>
      <c r="F41">
        <v>277.18</v>
      </c>
    </row>
    <row r="42" spans="1:6" x14ac:dyDescent="0.25">
      <c r="A42" t="s">
        <v>2404</v>
      </c>
      <c r="B42" t="s">
        <v>2405</v>
      </c>
      <c r="C42">
        <v>2</v>
      </c>
      <c r="D42" t="s">
        <v>30</v>
      </c>
      <c r="E42">
        <v>154.58000000000001</v>
      </c>
      <c r="F42">
        <v>309.16000000000003</v>
      </c>
    </row>
    <row r="43" spans="1:6" x14ac:dyDescent="0.25">
      <c r="A43" t="s">
        <v>2406</v>
      </c>
      <c r="B43" t="s">
        <v>2407</v>
      </c>
      <c r="C43">
        <v>4</v>
      </c>
      <c r="D43" t="s">
        <v>30</v>
      </c>
      <c r="E43">
        <v>154.58000000000001</v>
      </c>
      <c r="F43">
        <v>618.32000000000005</v>
      </c>
    </row>
    <row r="44" spans="1:6" x14ac:dyDescent="0.25">
      <c r="A44" t="s">
        <v>2408</v>
      </c>
      <c r="B44" t="s">
        <v>2409</v>
      </c>
      <c r="C44">
        <v>4</v>
      </c>
      <c r="D44" t="s">
        <v>30</v>
      </c>
      <c r="E44">
        <v>154.58000000000001</v>
      </c>
      <c r="F44">
        <v>618.32000000000005</v>
      </c>
    </row>
    <row r="45" spans="1:6" x14ac:dyDescent="0.25">
      <c r="A45" t="s">
        <v>2410</v>
      </c>
      <c r="B45" t="s">
        <v>2411</v>
      </c>
      <c r="C45">
        <v>3</v>
      </c>
      <c r="D45" t="s">
        <v>30</v>
      </c>
      <c r="E45">
        <v>2469.7399999999998</v>
      </c>
      <c r="F45">
        <v>7409.22</v>
      </c>
    </row>
    <row r="46" spans="1:6" x14ac:dyDescent="0.25">
      <c r="A46" t="s">
        <v>2412</v>
      </c>
      <c r="B46" t="s">
        <v>2413</v>
      </c>
      <c r="C46">
        <v>3</v>
      </c>
      <c r="D46" t="s">
        <v>30</v>
      </c>
      <c r="E46">
        <v>377.79</v>
      </c>
      <c r="F46">
        <v>1133.3699999999999</v>
      </c>
    </row>
    <row r="47" spans="1:6" x14ac:dyDescent="0.25">
      <c r="A47" t="s">
        <v>2414</v>
      </c>
      <c r="B47" t="s">
        <v>2415</v>
      </c>
      <c r="C47">
        <v>12</v>
      </c>
      <c r="D47" t="s">
        <v>30</v>
      </c>
      <c r="E47">
        <v>2142.59</v>
      </c>
      <c r="F47">
        <v>25711.08</v>
      </c>
    </row>
    <row r="48" spans="1:6" x14ac:dyDescent="0.25">
      <c r="A48" t="s">
        <v>2416</v>
      </c>
      <c r="B48" t="s">
        <v>2417</v>
      </c>
      <c r="C48">
        <v>40</v>
      </c>
      <c r="D48" t="s">
        <v>30</v>
      </c>
      <c r="E48">
        <v>5.9</v>
      </c>
      <c r="F48">
        <v>236</v>
      </c>
    </row>
    <row r="49" spans="1:6" x14ac:dyDescent="0.25">
      <c r="A49" t="s">
        <v>4229</v>
      </c>
      <c r="B49" t="s">
        <v>2419</v>
      </c>
      <c r="C49">
        <v>1</v>
      </c>
      <c r="D49" t="s">
        <v>30</v>
      </c>
      <c r="E49">
        <v>230.99</v>
      </c>
      <c r="F49">
        <v>230.99</v>
      </c>
    </row>
    <row r="50" spans="1:6" x14ac:dyDescent="0.25">
      <c r="A50" t="s">
        <v>2420</v>
      </c>
      <c r="B50" t="s">
        <v>2421</v>
      </c>
      <c r="C50">
        <v>27</v>
      </c>
      <c r="D50" t="s">
        <v>30</v>
      </c>
      <c r="E50">
        <v>15.34</v>
      </c>
      <c r="F50">
        <v>414.18</v>
      </c>
    </row>
    <row r="51" spans="1:6" x14ac:dyDescent="0.25">
      <c r="A51" t="s">
        <v>2422</v>
      </c>
      <c r="B51" t="s">
        <v>2423</v>
      </c>
      <c r="C51">
        <v>0.5</v>
      </c>
      <c r="D51" t="s">
        <v>30</v>
      </c>
      <c r="E51">
        <v>199.42</v>
      </c>
      <c r="F51">
        <v>99.71</v>
      </c>
    </row>
    <row r="52" spans="1:6" x14ac:dyDescent="0.25">
      <c r="A52" t="s">
        <v>2424</v>
      </c>
      <c r="B52" t="s">
        <v>2425</v>
      </c>
      <c r="C52">
        <v>1</v>
      </c>
      <c r="D52" t="s">
        <v>30</v>
      </c>
      <c r="E52">
        <v>101.48</v>
      </c>
      <c r="F52">
        <v>101.48</v>
      </c>
    </row>
    <row r="53" spans="1:6" x14ac:dyDescent="0.25">
      <c r="A53" t="s">
        <v>2426</v>
      </c>
      <c r="B53" t="s">
        <v>2427</v>
      </c>
      <c r="C53">
        <v>1</v>
      </c>
      <c r="D53" t="s">
        <v>30</v>
      </c>
      <c r="E53">
        <v>8237.2000000000007</v>
      </c>
      <c r="F53">
        <v>8237.2000000000007</v>
      </c>
    </row>
    <row r="54" spans="1:6" x14ac:dyDescent="0.25">
      <c r="A54" t="s">
        <v>2432</v>
      </c>
      <c r="B54" t="s">
        <v>2433</v>
      </c>
      <c r="C54">
        <v>1</v>
      </c>
      <c r="D54" t="s">
        <v>30</v>
      </c>
      <c r="E54">
        <v>784.7</v>
      </c>
      <c r="F54">
        <v>784.7</v>
      </c>
    </row>
    <row r="55" spans="1:6" x14ac:dyDescent="0.25">
      <c r="A55" t="s">
        <v>2434</v>
      </c>
      <c r="B55" t="s">
        <v>2435</v>
      </c>
      <c r="C55">
        <v>11</v>
      </c>
      <c r="D55" t="s">
        <v>30</v>
      </c>
      <c r="E55">
        <v>647.82000000000005</v>
      </c>
      <c r="F55">
        <v>7126.02</v>
      </c>
    </row>
    <row r="56" spans="1:6" x14ac:dyDescent="0.25">
      <c r="A56" t="s">
        <v>2436</v>
      </c>
      <c r="B56" t="s">
        <v>2437</v>
      </c>
      <c r="C56">
        <v>4</v>
      </c>
      <c r="D56" t="s">
        <v>30</v>
      </c>
      <c r="E56">
        <v>1</v>
      </c>
      <c r="F56">
        <v>4</v>
      </c>
    </row>
    <row r="57" spans="1:6" x14ac:dyDescent="0.25">
      <c r="A57" t="s">
        <v>2438</v>
      </c>
      <c r="B57" t="s">
        <v>2439</v>
      </c>
      <c r="C57">
        <v>1</v>
      </c>
      <c r="D57" t="s">
        <v>30</v>
      </c>
      <c r="E57">
        <v>1</v>
      </c>
      <c r="F57">
        <v>1</v>
      </c>
    </row>
    <row r="58" spans="1:6" x14ac:dyDescent="0.25">
      <c r="A58" t="s">
        <v>2440</v>
      </c>
      <c r="B58" t="s">
        <v>2441</v>
      </c>
      <c r="C58">
        <v>12</v>
      </c>
      <c r="D58" t="s">
        <v>30</v>
      </c>
      <c r="E58">
        <v>1</v>
      </c>
      <c r="F58">
        <v>12</v>
      </c>
    </row>
    <row r="59" spans="1:6" x14ac:dyDescent="0.25">
      <c r="A59" t="s">
        <v>2442</v>
      </c>
      <c r="B59" t="s">
        <v>2443</v>
      </c>
      <c r="C59">
        <v>24</v>
      </c>
      <c r="D59" t="s">
        <v>30</v>
      </c>
      <c r="E59">
        <v>1121</v>
      </c>
      <c r="F59">
        <v>26904</v>
      </c>
    </row>
    <row r="60" spans="1:6" x14ac:dyDescent="0.25">
      <c r="A60" t="s">
        <v>2444</v>
      </c>
      <c r="B60" t="s">
        <v>2445</v>
      </c>
      <c r="C60">
        <v>8</v>
      </c>
      <c r="D60" t="s">
        <v>30</v>
      </c>
      <c r="E60">
        <v>1</v>
      </c>
      <c r="F60">
        <v>8</v>
      </c>
    </row>
    <row r="61" spans="1:6" x14ac:dyDescent="0.25">
      <c r="A61" t="s">
        <v>2450</v>
      </c>
      <c r="B61" t="s">
        <v>2451</v>
      </c>
      <c r="C61">
        <v>6</v>
      </c>
      <c r="D61" t="s">
        <v>30</v>
      </c>
      <c r="E61">
        <v>1</v>
      </c>
      <c r="F61">
        <v>6</v>
      </c>
    </row>
    <row r="62" spans="1:6" x14ac:dyDescent="0.25">
      <c r="A62" t="s">
        <v>2452</v>
      </c>
      <c r="B62" t="s">
        <v>2453</v>
      </c>
      <c r="C62">
        <v>81</v>
      </c>
      <c r="D62" t="s">
        <v>30</v>
      </c>
      <c r="E62">
        <v>1</v>
      </c>
      <c r="F62">
        <v>81</v>
      </c>
    </row>
    <row r="63" spans="1:6" x14ac:dyDescent="0.25">
      <c r="A63" t="s">
        <v>2454</v>
      </c>
      <c r="B63" t="s">
        <v>2455</v>
      </c>
      <c r="C63">
        <v>8</v>
      </c>
      <c r="D63" t="s">
        <v>30</v>
      </c>
      <c r="E63">
        <v>1298</v>
      </c>
      <c r="F63">
        <v>10384</v>
      </c>
    </row>
    <row r="64" spans="1:6" x14ac:dyDescent="0.25">
      <c r="A64" t="s">
        <v>2456</v>
      </c>
      <c r="B64" t="s">
        <v>2457</v>
      </c>
      <c r="C64">
        <v>45</v>
      </c>
      <c r="D64" t="s">
        <v>30</v>
      </c>
      <c r="E64">
        <v>401.2</v>
      </c>
      <c r="F64">
        <v>18054</v>
      </c>
    </row>
    <row r="65" spans="1:6" x14ac:dyDescent="0.25">
      <c r="A65" t="s">
        <v>2458</v>
      </c>
      <c r="B65" t="s">
        <v>2459</v>
      </c>
      <c r="C65">
        <v>2</v>
      </c>
      <c r="D65" t="s">
        <v>30</v>
      </c>
      <c r="E65">
        <v>1084.42</v>
      </c>
      <c r="F65">
        <v>2168.84</v>
      </c>
    </row>
    <row r="66" spans="1:6" x14ac:dyDescent="0.25">
      <c r="A66" t="s">
        <v>2460</v>
      </c>
      <c r="B66" t="s">
        <v>2461</v>
      </c>
      <c r="C66">
        <v>2</v>
      </c>
      <c r="D66" t="s">
        <v>30</v>
      </c>
      <c r="E66">
        <v>902.7</v>
      </c>
      <c r="F66">
        <v>1805.4</v>
      </c>
    </row>
    <row r="67" spans="1:6" x14ac:dyDescent="0.25">
      <c r="A67" t="s">
        <v>2462</v>
      </c>
      <c r="B67" t="s">
        <v>2463</v>
      </c>
      <c r="C67">
        <v>430</v>
      </c>
      <c r="D67" t="s">
        <v>30</v>
      </c>
      <c r="E67">
        <v>12.98</v>
      </c>
      <c r="F67">
        <v>5581.4</v>
      </c>
    </row>
    <row r="68" spans="1:6" x14ac:dyDescent="0.25">
      <c r="A68" t="s">
        <v>2464</v>
      </c>
      <c r="B68" t="s">
        <v>2465</v>
      </c>
      <c r="C68">
        <v>1</v>
      </c>
      <c r="D68" t="s">
        <v>30</v>
      </c>
      <c r="E68">
        <v>1</v>
      </c>
      <c r="F68">
        <v>1</v>
      </c>
    </row>
    <row r="69" spans="1:6" x14ac:dyDescent="0.25">
      <c r="A69" t="s">
        <v>2466</v>
      </c>
      <c r="B69" t="s">
        <v>2467</v>
      </c>
      <c r="C69">
        <v>10</v>
      </c>
      <c r="D69" t="s">
        <v>30</v>
      </c>
      <c r="E69">
        <v>269.04000000000002</v>
      </c>
      <c r="F69">
        <v>2690.4</v>
      </c>
    </row>
    <row r="70" spans="1:6" x14ac:dyDescent="0.25">
      <c r="A70" t="s">
        <v>2468</v>
      </c>
      <c r="B70" t="s">
        <v>2469</v>
      </c>
      <c r="C70">
        <v>1</v>
      </c>
      <c r="D70" t="s">
        <v>30</v>
      </c>
      <c r="E70">
        <v>5003.2</v>
      </c>
      <c r="F70">
        <v>5003.2</v>
      </c>
    </row>
    <row r="71" spans="1:6" x14ac:dyDescent="0.25">
      <c r="A71" t="s">
        <v>2470</v>
      </c>
      <c r="B71" t="s">
        <v>2471</v>
      </c>
      <c r="C71">
        <v>1</v>
      </c>
      <c r="D71" t="s">
        <v>30</v>
      </c>
      <c r="E71">
        <v>1</v>
      </c>
      <c r="F71">
        <v>1</v>
      </c>
    </row>
    <row r="72" spans="1:6" x14ac:dyDescent="0.25">
      <c r="A72" t="s">
        <v>2472</v>
      </c>
      <c r="B72" t="s">
        <v>2473</v>
      </c>
      <c r="C72">
        <v>1</v>
      </c>
      <c r="D72" t="s">
        <v>30</v>
      </c>
      <c r="E72">
        <v>1</v>
      </c>
      <c r="F72">
        <v>1</v>
      </c>
    </row>
    <row r="73" spans="1:6" x14ac:dyDescent="0.25">
      <c r="A73" t="s">
        <v>2474</v>
      </c>
      <c r="B73" t="s">
        <v>2475</v>
      </c>
      <c r="C73">
        <v>2</v>
      </c>
      <c r="D73" t="s">
        <v>30</v>
      </c>
      <c r="E73">
        <v>1</v>
      </c>
      <c r="F73">
        <v>2</v>
      </c>
    </row>
    <row r="74" spans="1:6" x14ac:dyDescent="0.25">
      <c r="A74" t="s">
        <v>2476</v>
      </c>
      <c r="B74" t="s">
        <v>2477</v>
      </c>
      <c r="C74">
        <v>8</v>
      </c>
      <c r="D74" t="s">
        <v>30</v>
      </c>
      <c r="E74">
        <v>10620</v>
      </c>
      <c r="F74">
        <v>84960</v>
      </c>
    </row>
    <row r="75" spans="1:6" x14ac:dyDescent="0.25">
      <c r="A75" t="s">
        <v>2480</v>
      </c>
      <c r="B75" t="s">
        <v>2481</v>
      </c>
      <c r="C75">
        <v>7</v>
      </c>
      <c r="D75" t="s">
        <v>30</v>
      </c>
      <c r="E75">
        <v>11277.4285714286</v>
      </c>
      <c r="F75">
        <v>78942</v>
      </c>
    </row>
    <row r="76" spans="1:6" x14ac:dyDescent="0.25">
      <c r="A76" t="s">
        <v>4230</v>
      </c>
      <c r="B76" t="s">
        <v>4231</v>
      </c>
      <c r="C76">
        <v>2</v>
      </c>
      <c r="D76" t="s">
        <v>30</v>
      </c>
      <c r="E76">
        <v>3799.6</v>
      </c>
      <c r="F76">
        <v>7599.2</v>
      </c>
    </row>
    <row r="77" spans="1:6" x14ac:dyDescent="0.25">
      <c r="A77" t="s">
        <v>2482</v>
      </c>
      <c r="B77" t="s">
        <v>2483</v>
      </c>
      <c r="C77">
        <v>1</v>
      </c>
      <c r="D77" t="s">
        <v>30</v>
      </c>
      <c r="E77">
        <v>105.02</v>
      </c>
      <c r="F77">
        <v>105.02</v>
      </c>
    </row>
    <row r="78" spans="1:6" x14ac:dyDescent="0.25">
      <c r="A78" t="s">
        <v>2484</v>
      </c>
      <c r="B78" t="s">
        <v>2485</v>
      </c>
      <c r="C78">
        <v>44</v>
      </c>
      <c r="D78" t="s">
        <v>30</v>
      </c>
      <c r="E78">
        <v>8614</v>
      </c>
      <c r="F78">
        <v>379016</v>
      </c>
    </row>
    <row r="79" spans="1:6" x14ac:dyDescent="0.25">
      <c r="A79" t="s">
        <v>2486</v>
      </c>
      <c r="B79" t="s">
        <v>2487</v>
      </c>
      <c r="C79">
        <v>42</v>
      </c>
      <c r="D79" t="s">
        <v>30</v>
      </c>
      <c r="E79">
        <v>230.1</v>
      </c>
      <c r="F79">
        <v>9664.2000000000007</v>
      </c>
    </row>
    <row r="80" spans="1:6" x14ac:dyDescent="0.25">
      <c r="A80" t="s">
        <v>2488</v>
      </c>
      <c r="B80" t="s">
        <v>2489</v>
      </c>
      <c r="C80">
        <v>5</v>
      </c>
      <c r="D80" t="s">
        <v>30</v>
      </c>
      <c r="E80">
        <v>1</v>
      </c>
      <c r="F80">
        <v>5</v>
      </c>
    </row>
    <row r="81" spans="1:6" x14ac:dyDescent="0.25">
      <c r="A81" t="s">
        <v>2490</v>
      </c>
      <c r="B81" t="s">
        <v>2491</v>
      </c>
      <c r="C81">
        <v>3</v>
      </c>
      <c r="D81" t="s">
        <v>30</v>
      </c>
      <c r="E81">
        <v>115.64</v>
      </c>
      <c r="F81">
        <v>346.92</v>
      </c>
    </row>
    <row r="82" spans="1:6" x14ac:dyDescent="0.25">
      <c r="A82" t="s">
        <v>2492</v>
      </c>
      <c r="B82" t="s">
        <v>2493</v>
      </c>
      <c r="C82">
        <v>225</v>
      </c>
      <c r="D82" t="s">
        <v>30</v>
      </c>
      <c r="E82">
        <v>54.28</v>
      </c>
      <c r="F82">
        <v>12213</v>
      </c>
    </row>
    <row r="83" spans="1:6" x14ac:dyDescent="0.25">
      <c r="A83" t="s">
        <v>2494</v>
      </c>
      <c r="B83" t="s">
        <v>2495</v>
      </c>
      <c r="C83">
        <v>40</v>
      </c>
      <c r="D83" t="s">
        <v>30</v>
      </c>
      <c r="E83">
        <v>53.1</v>
      </c>
      <c r="F83">
        <v>2124</v>
      </c>
    </row>
    <row r="84" spans="1:6" x14ac:dyDescent="0.25">
      <c r="A84" t="s">
        <v>2496</v>
      </c>
      <c r="B84" t="s">
        <v>2497</v>
      </c>
      <c r="C84">
        <v>3</v>
      </c>
      <c r="D84" t="s">
        <v>30</v>
      </c>
      <c r="E84">
        <v>2749.99</v>
      </c>
      <c r="F84">
        <v>8249.9699999999993</v>
      </c>
    </row>
    <row r="85" spans="1:6" x14ac:dyDescent="0.25">
      <c r="A85" t="s">
        <v>2498</v>
      </c>
      <c r="B85" t="s">
        <v>2499</v>
      </c>
      <c r="C85">
        <v>74</v>
      </c>
      <c r="D85" t="s">
        <v>30</v>
      </c>
      <c r="E85">
        <v>118</v>
      </c>
      <c r="F85">
        <v>8732</v>
      </c>
    </row>
    <row r="86" spans="1:6" x14ac:dyDescent="0.25">
      <c r="A86" t="s">
        <v>4232</v>
      </c>
      <c r="B86" t="s">
        <v>4233</v>
      </c>
      <c r="C86">
        <v>2700</v>
      </c>
      <c r="D86" t="s">
        <v>30</v>
      </c>
      <c r="E86">
        <v>64.900000000000006</v>
      </c>
      <c r="F86">
        <v>175230</v>
      </c>
    </row>
    <row r="87" spans="1:6" x14ac:dyDescent="0.25">
      <c r="A87" t="s">
        <v>2500</v>
      </c>
      <c r="B87" t="s">
        <v>2501</v>
      </c>
      <c r="C87">
        <v>2</v>
      </c>
      <c r="D87" t="s">
        <v>30</v>
      </c>
      <c r="E87">
        <v>8201.5</v>
      </c>
      <c r="F87">
        <v>16403</v>
      </c>
    </row>
    <row r="88" spans="1:6" x14ac:dyDescent="0.25">
      <c r="A88" t="s">
        <v>2502</v>
      </c>
      <c r="B88" t="s">
        <v>2503</v>
      </c>
      <c r="C88">
        <v>2</v>
      </c>
      <c r="D88" t="s">
        <v>30</v>
      </c>
      <c r="E88">
        <v>810.48</v>
      </c>
      <c r="F88">
        <v>1620.96</v>
      </c>
    </row>
    <row r="89" spans="1:6" x14ac:dyDescent="0.25">
      <c r="A89" t="s">
        <v>2506</v>
      </c>
      <c r="B89" t="s">
        <v>2507</v>
      </c>
      <c r="C89">
        <v>6</v>
      </c>
      <c r="D89" t="s">
        <v>30</v>
      </c>
      <c r="E89">
        <v>389.41</v>
      </c>
      <c r="F89">
        <v>2336.46</v>
      </c>
    </row>
    <row r="90" spans="1:6" x14ac:dyDescent="0.25">
      <c r="A90" t="s">
        <v>2508</v>
      </c>
      <c r="B90" t="s">
        <v>2509</v>
      </c>
      <c r="C90">
        <v>102</v>
      </c>
      <c r="D90" t="s">
        <v>30</v>
      </c>
      <c r="E90">
        <v>195</v>
      </c>
      <c r="F90">
        <v>19890</v>
      </c>
    </row>
    <row r="91" spans="1:6" x14ac:dyDescent="0.25">
      <c r="A91" t="s">
        <v>2510</v>
      </c>
      <c r="B91" t="s">
        <v>2511</v>
      </c>
      <c r="C91">
        <v>175</v>
      </c>
      <c r="D91" t="s">
        <v>30</v>
      </c>
      <c r="E91">
        <v>206</v>
      </c>
      <c r="F91">
        <v>36050</v>
      </c>
    </row>
    <row r="92" spans="1:6" x14ac:dyDescent="0.25">
      <c r="A92" t="s">
        <v>2512</v>
      </c>
      <c r="B92" t="s">
        <v>2513</v>
      </c>
      <c r="C92">
        <v>202</v>
      </c>
      <c r="D92" t="s">
        <v>30</v>
      </c>
      <c r="E92">
        <v>30</v>
      </c>
      <c r="F92">
        <v>6060</v>
      </c>
    </row>
    <row r="93" spans="1:6" x14ac:dyDescent="0.25">
      <c r="A93" t="s">
        <v>2514</v>
      </c>
      <c r="B93" t="s">
        <v>2515</v>
      </c>
      <c r="C93">
        <v>1</v>
      </c>
      <c r="D93" t="s">
        <v>30</v>
      </c>
      <c r="E93">
        <v>265.5</v>
      </c>
      <c r="F93">
        <v>265.5</v>
      </c>
    </row>
    <row r="94" spans="1:6" x14ac:dyDescent="0.25">
      <c r="A94" t="s">
        <v>2516</v>
      </c>
      <c r="B94" t="s">
        <v>2517</v>
      </c>
      <c r="C94">
        <v>76</v>
      </c>
      <c r="D94" t="s">
        <v>30</v>
      </c>
      <c r="E94">
        <v>1</v>
      </c>
      <c r="F94">
        <v>76</v>
      </c>
    </row>
    <row r="95" spans="1:6" x14ac:dyDescent="0.25">
      <c r="A95" t="s">
        <v>2518</v>
      </c>
      <c r="B95" t="s">
        <v>2519</v>
      </c>
      <c r="C95">
        <v>3</v>
      </c>
      <c r="D95" t="s">
        <v>30</v>
      </c>
      <c r="E95">
        <v>1</v>
      </c>
      <c r="F95">
        <v>3</v>
      </c>
    </row>
    <row r="96" spans="1:6" x14ac:dyDescent="0.25">
      <c r="A96" t="s">
        <v>2520</v>
      </c>
      <c r="B96" t="s">
        <v>2521</v>
      </c>
      <c r="C96">
        <v>10</v>
      </c>
      <c r="D96" t="s">
        <v>30</v>
      </c>
      <c r="E96">
        <v>1</v>
      </c>
      <c r="F96">
        <v>10</v>
      </c>
    </row>
    <row r="97" spans="1:6" x14ac:dyDescent="0.25">
      <c r="A97" t="s">
        <v>2522</v>
      </c>
      <c r="B97" t="s">
        <v>2523</v>
      </c>
      <c r="C97">
        <v>2</v>
      </c>
      <c r="D97" t="s">
        <v>30</v>
      </c>
      <c r="E97">
        <v>208.86</v>
      </c>
      <c r="F97">
        <v>417.72</v>
      </c>
    </row>
    <row r="98" spans="1:6" x14ac:dyDescent="0.25">
      <c r="A98" t="s">
        <v>2524</v>
      </c>
      <c r="B98" t="s">
        <v>4234</v>
      </c>
      <c r="C98">
        <v>1</v>
      </c>
      <c r="D98" t="s">
        <v>30</v>
      </c>
      <c r="E98">
        <v>1007.72</v>
      </c>
      <c r="F98">
        <v>1007.72</v>
      </c>
    </row>
    <row r="99" spans="1:6" x14ac:dyDescent="0.25">
      <c r="A99" t="s">
        <v>2526</v>
      </c>
      <c r="B99" t="s">
        <v>2527</v>
      </c>
      <c r="C99">
        <v>1</v>
      </c>
      <c r="D99" t="s">
        <v>30</v>
      </c>
      <c r="E99">
        <v>111.51</v>
      </c>
      <c r="F99">
        <v>111.51</v>
      </c>
    </row>
    <row r="100" spans="1:6" x14ac:dyDescent="0.25">
      <c r="A100" t="s">
        <v>2528</v>
      </c>
      <c r="B100" t="s">
        <v>2529</v>
      </c>
      <c r="C100">
        <v>2</v>
      </c>
      <c r="D100" t="s">
        <v>30</v>
      </c>
      <c r="E100">
        <v>342.2</v>
      </c>
      <c r="F100">
        <v>684.4</v>
      </c>
    </row>
    <row r="101" spans="1:6" x14ac:dyDescent="0.25">
      <c r="A101" t="s">
        <v>2530</v>
      </c>
      <c r="B101" t="s">
        <v>2531</v>
      </c>
      <c r="C101">
        <v>2</v>
      </c>
      <c r="D101" t="s">
        <v>30</v>
      </c>
      <c r="E101">
        <v>1</v>
      </c>
      <c r="F101">
        <v>2</v>
      </c>
    </row>
    <row r="102" spans="1:6" x14ac:dyDescent="0.25">
      <c r="A102" t="s">
        <v>4397</v>
      </c>
      <c r="B102" t="s">
        <v>4398</v>
      </c>
      <c r="C102">
        <v>38</v>
      </c>
      <c r="D102" t="s">
        <v>30</v>
      </c>
      <c r="E102">
        <v>265.5</v>
      </c>
      <c r="F102">
        <v>10089</v>
      </c>
    </row>
    <row r="103" spans="1:6" x14ac:dyDescent="0.25">
      <c r="A103" t="s">
        <v>2532</v>
      </c>
      <c r="B103" t="s">
        <v>2533</v>
      </c>
      <c r="C103">
        <v>1415</v>
      </c>
      <c r="D103" t="s">
        <v>30</v>
      </c>
      <c r="E103">
        <v>1</v>
      </c>
      <c r="F103">
        <v>1415</v>
      </c>
    </row>
    <row r="104" spans="1:6" x14ac:dyDescent="0.25">
      <c r="A104" t="s">
        <v>2534</v>
      </c>
      <c r="B104" t="s">
        <v>2535</v>
      </c>
      <c r="C104">
        <v>638</v>
      </c>
      <c r="D104" t="s">
        <v>30</v>
      </c>
      <c r="E104">
        <v>348.99952978056399</v>
      </c>
      <c r="F104">
        <v>222661.7</v>
      </c>
    </row>
    <row r="105" spans="1:6" x14ac:dyDescent="0.25">
      <c r="A105" t="s">
        <v>2536</v>
      </c>
      <c r="B105" t="s">
        <v>2537</v>
      </c>
      <c r="C105">
        <v>1000</v>
      </c>
      <c r="D105" t="s">
        <v>30</v>
      </c>
      <c r="E105">
        <v>297.95</v>
      </c>
      <c r="F105">
        <v>297950</v>
      </c>
    </row>
    <row r="106" spans="1:6" x14ac:dyDescent="0.25">
      <c r="A106" t="s">
        <v>2538</v>
      </c>
      <c r="B106" t="s">
        <v>2539</v>
      </c>
      <c r="C106">
        <v>16</v>
      </c>
      <c r="D106" t="s">
        <v>30</v>
      </c>
      <c r="E106">
        <v>929.84</v>
      </c>
      <c r="F106">
        <v>14877.44</v>
      </c>
    </row>
    <row r="107" spans="1:6" x14ac:dyDescent="0.25">
      <c r="A107" t="s">
        <v>2540</v>
      </c>
      <c r="B107" t="s">
        <v>2541</v>
      </c>
      <c r="C107">
        <v>3</v>
      </c>
      <c r="D107" t="s">
        <v>30</v>
      </c>
      <c r="E107">
        <v>1</v>
      </c>
      <c r="F107">
        <v>3</v>
      </c>
    </row>
    <row r="108" spans="1:6" x14ac:dyDescent="0.25">
      <c r="A108" t="s">
        <v>2542</v>
      </c>
      <c r="B108" t="s">
        <v>2543</v>
      </c>
      <c r="C108">
        <v>100</v>
      </c>
      <c r="D108" t="s">
        <v>30</v>
      </c>
      <c r="E108">
        <v>295</v>
      </c>
      <c r="F108">
        <v>29500</v>
      </c>
    </row>
    <row r="109" spans="1:6" x14ac:dyDescent="0.25">
      <c r="A109" t="s">
        <v>2544</v>
      </c>
      <c r="B109" t="s">
        <v>2545</v>
      </c>
      <c r="C109">
        <v>5</v>
      </c>
      <c r="D109" t="s">
        <v>30</v>
      </c>
      <c r="E109">
        <v>1</v>
      </c>
      <c r="F109">
        <v>5</v>
      </c>
    </row>
    <row r="110" spans="1:6" x14ac:dyDescent="0.25">
      <c r="A110" t="s">
        <v>2546</v>
      </c>
      <c r="B110" t="s">
        <v>2547</v>
      </c>
      <c r="C110">
        <v>1</v>
      </c>
      <c r="D110" t="s">
        <v>30</v>
      </c>
      <c r="E110">
        <v>690.3</v>
      </c>
      <c r="F110">
        <v>690.3</v>
      </c>
    </row>
    <row r="111" spans="1:6" x14ac:dyDescent="0.25">
      <c r="A111" t="s">
        <v>2548</v>
      </c>
      <c r="B111" t="s">
        <v>2549</v>
      </c>
      <c r="C111">
        <v>15</v>
      </c>
      <c r="D111" t="s">
        <v>30</v>
      </c>
      <c r="E111">
        <v>2106.3000000000002</v>
      </c>
      <c r="F111">
        <v>31594.5</v>
      </c>
    </row>
    <row r="112" spans="1:6" x14ac:dyDescent="0.25">
      <c r="A112" t="s">
        <v>2550</v>
      </c>
      <c r="B112" t="s">
        <v>2551</v>
      </c>
      <c r="C112">
        <v>1</v>
      </c>
      <c r="D112" t="s">
        <v>30</v>
      </c>
      <c r="E112">
        <v>350</v>
      </c>
      <c r="F112">
        <v>350</v>
      </c>
    </row>
    <row r="113" spans="1:6" x14ac:dyDescent="0.25">
      <c r="A113" t="s">
        <v>2552</v>
      </c>
      <c r="B113" t="s">
        <v>2553</v>
      </c>
      <c r="C113">
        <v>1</v>
      </c>
      <c r="D113" t="s">
        <v>30</v>
      </c>
      <c r="E113">
        <v>595</v>
      </c>
      <c r="F113">
        <v>595</v>
      </c>
    </row>
    <row r="114" spans="1:6" x14ac:dyDescent="0.25">
      <c r="A114" t="s">
        <v>2554</v>
      </c>
      <c r="B114" t="s">
        <v>2555</v>
      </c>
      <c r="C114">
        <v>1</v>
      </c>
      <c r="D114" t="s">
        <v>30</v>
      </c>
      <c r="E114">
        <v>810</v>
      </c>
      <c r="F114">
        <v>810</v>
      </c>
    </row>
    <row r="115" spans="1:6" x14ac:dyDescent="0.25">
      <c r="A115" t="s">
        <v>2556</v>
      </c>
      <c r="B115" t="s">
        <v>2557</v>
      </c>
      <c r="C115">
        <v>5</v>
      </c>
      <c r="D115" t="s">
        <v>30</v>
      </c>
      <c r="E115">
        <v>810</v>
      </c>
      <c r="F115">
        <v>4050</v>
      </c>
    </row>
    <row r="116" spans="1:6" x14ac:dyDescent="0.25">
      <c r="A116" t="s">
        <v>2558</v>
      </c>
      <c r="B116" t="s">
        <v>2559</v>
      </c>
      <c r="C116">
        <v>61</v>
      </c>
      <c r="D116" t="s">
        <v>30</v>
      </c>
      <c r="E116">
        <v>1705.1</v>
      </c>
      <c r="F116">
        <v>104011.1</v>
      </c>
    </row>
    <row r="117" spans="1:6" x14ac:dyDescent="0.25">
      <c r="A117" t="s">
        <v>2560</v>
      </c>
      <c r="B117" t="s">
        <v>2561</v>
      </c>
      <c r="C117">
        <v>6</v>
      </c>
      <c r="D117" t="s">
        <v>30</v>
      </c>
      <c r="E117">
        <v>930</v>
      </c>
      <c r="F117">
        <v>5580</v>
      </c>
    </row>
    <row r="118" spans="1:6" x14ac:dyDescent="0.25">
      <c r="A118" t="s">
        <v>2562</v>
      </c>
      <c r="B118" t="s">
        <v>2563</v>
      </c>
      <c r="C118">
        <v>1</v>
      </c>
      <c r="D118" t="s">
        <v>30</v>
      </c>
      <c r="E118">
        <v>75.52</v>
      </c>
      <c r="F118">
        <v>75.52</v>
      </c>
    </row>
    <row r="119" spans="1:6" x14ac:dyDescent="0.25">
      <c r="A119" t="s">
        <v>2564</v>
      </c>
      <c r="B119" t="s">
        <v>2565</v>
      </c>
      <c r="C119">
        <v>4</v>
      </c>
      <c r="D119" t="s">
        <v>30</v>
      </c>
      <c r="E119">
        <v>1693.3</v>
      </c>
      <c r="F119">
        <v>6773.2</v>
      </c>
    </row>
    <row r="120" spans="1:6" x14ac:dyDescent="0.25">
      <c r="A120" t="s">
        <v>2566</v>
      </c>
      <c r="B120" t="s">
        <v>2567</v>
      </c>
      <c r="C120">
        <v>10</v>
      </c>
      <c r="D120" t="s">
        <v>30</v>
      </c>
      <c r="E120">
        <v>599.44000000000005</v>
      </c>
      <c r="F120">
        <v>5994.4</v>
      </c>
    </row>
    <row r="121" spans="1:6" x14ac:dyDescent="0.25">
      <c r="A121" t="s">
        <v>2568</v>
      </c>
      <c r="B121" t="s">
        <v>4237</v>
      </c>
      <c r="C121">
        <v>10</v>
      </c>
      <c r="D121" t="s">
        <v>30</v>
      </c>
      <c r="E121">
        <v>224.2</v>
      </c>
      <c r="F121">
        <v>2242</v>
      </c>
    </row>
    <row r="122" spans="1:6" x14ac:dyDescent="0.25">
      <c r="A122" t="s">
        <v>2570</v>
      </c>
      <c r="B122" t="s">
        <v>4238</v>
      </c>
      <c r="C122">
        <v>10</v>
      </c>
      <c r="D122" t="s">
        <v>30</v>
      </c>
      <c r="E122">
        <v>228.92</v>
      </c>
      <c r="F122">
        <v>2289.1999999999998</v>
      </c>
    </row>
    <row r="123" spans="1:6" x14ac:dyDescent="0.25">
      <c r="A123" t="s">
        <v>2572</v>
      </c>
      <c r="B123" t="s">
        <v>4239</v>
      </c>
      <c r="C123">
        <v>9</v>
      </c>
      <c r="D123" t="s">
        <v>30</v>
      </c>
      <c r="E123">
        <v>224.2</v>
      </c>
      <c r="F123">
        <v>2017.8</v>
      </c>
    </row>
    <row r="124" spans="1:6" x14ac:dyDescent="0.25">
      <c r="A124" t="s">
        <v>2574</v>
      </c>
      <c r="B124" t="s">
        <v>2575</v>
      </c>
      <c r="C124">
        <v>15</v>
      </c>
      <c r="D124" t="s">
        <v>30</v>
      </c>
      <c r="E124">
        <v>744.58</v>
      </c>
      <c r="F124">
        <v>11168.7</v>
      </c>
    </row>
    <row r="125" spans="1:6" x14ac:dyDescent="0.25">
      <c r="A125" t="s">
        <v>2576</v>
      </c>
      <c r="B125" t="s">
        <v>2577</v>
      </c>
      <c r="C125">
        <v>2</v>
      </c>
      <c r="D125" t="s">
        <v>30</v>
      </c>
      <c r="E125">
        <v>469.64</v>
      </c>
      <c r="F125">
        <v>939.28</v>
      </c>
    </row>
    <row r="126" spans="1:6" x14ac:dyDescent="0.25">
      <c r="A126" t="s">
        <v>2578</v>
      </c>
      <c r="B126" t="s">
        <v>2579</v>
      </c>
      <c r="C126">
        <v>4</v>
      </c>
      <c r="D126" t="s">
        <v>30</v>
      </c>
      <c r="E126">
        <v>469.64</v>
      </c>
      <c r="F126">
        <v>1878.56</v>
      </c>
    </row>
    <row r="127" spans="1:6" x14ac:dyDescent="0.25">
      <c r="A127" t="s">
        <v>2580</v>
      </c>
      <c r="B127" t="s">
        <v>2581</v>
      </c>
      <c r="C127">
        <v>17</v>
      </c>
      <c r="D127" t="s">
        <v>30</v>
      </c>
      <c r="E127">
        <v>352.82</v>
      </c>
      <c r="F127">
        <v>5997.94</v>
      </c>
    </row>
    <row r="128" spans="1:6" x14ac:dyDescent="0.25">
      <c r="A128" t="s">
        <v>2582</v>
      </c>
      <c r="B128" t="s">
        <v>2583</v>
      </c>
      <c r="C128">
        <v>11</v>
      </c>
      <c r="D128" t="s">
        <v>30</v>
      </c>
      <c r="E128">
        <v>352.82</v>
      </c>
      <c r="F128">
        <v>3881.02</v>
      </c>
    </row>
    <row r="129" spans="1:6" x14ac:dyDescent="0.25">
      <c r="A129" t="s">
        <v>2584</v>
      </c>
      <c r="B129" t="s">
        <v>2585</v>
      </c>
      <c r="C129">
        <v>17</v>
      </c>
      <c r="D129" t="s">
        <v>30</v>
      </c>
      <c r="E129">
        <v>352.82</v>
      </c>
      <c r="F129">
        <v>5997.94</v>
      </c>
    </row>
    <row r="130" spans="1:6" x14ac:dyDescent="0.25">
      <c r="A130" t="s">
        <v>2586</v>
      </c>
      <c r="B130" t="s">
        <v>2587</v>
      </c>
      <c r="C130">
        <v>19</v>
      </c>
      <c r="D130" t="s">
        <v>30</v>
      </c>
      <c r="E130">
        <v>352.82</v>
      </c>
      <c r="F130">
        <v>6703.58</v>
      </c>
    </row>
    <row r="131" spans="1:6" x14ac:dyDescent="0.25">
      <c r="A131" t="s">
        <v>2588</v>
      </c>
      <c r="B131" t="s">
        <v>2589</v>
      </c>
      <c r="C131">
        <v>16</v>
      </c>
      <c r="D131" t="s">
        <v>30</v>
      </c>
      <c r="E131">
        <v>1414.82</v>
      </c>
      <c r="F131">
        <v>22637.119999999999</v>
      </c>
    </row>
    <row r="132" spans="1:6" x14ac:dyDescent="0.25">
      <c r="A132" t="s">
        <v>2590</v>
      </c>
      <c r="B132" t="s">
        <v>2591</v>
      </c>
      <c r="C132">
        <v>13</v>
      </c>
      <c r="D132" t="s">
        <v>30</v>
      </c>
      <c r="E132">
        <v>83.961538461538495</v>
      </c>
      <c r="F132">
        <v>1091.5</v>
      </c>
    </row>
    <row r="133" spans="1:6" x14ac:dyDescent="0.25">
      <c r="A133" t="s">
        <v>2592</v>
      </c>
      <c r="B133" t="s">
        <v>2593</v>
      </c>
      <c r="C133">
        <v>6</v>
      </c>
      <c r="D133" t="s">
        <v>30</v>
      </c>
      <c r="E133">
        <v>116.82</v>
      </c>
      <c r="F133">
        <v>700.92</v>
      </c>
    </row>
    <row r="134" spans="1:6" x14ac:dyDescent="0.25">
      <c r="A134" t="s">
        <v>2594</v>
      </c>
      <c r="B134" t="s">
        <v>2595</v>
      </c>
      <c r="C134">
        <v>66</v>
      </c>
      <c r="D134" t="s">
        <v>30</v>
      </c>
      <c r="E134">
        <v>112.842272727273</v>
      </c>
      <c r="F134">
        <v>7447.59</v>
      </c>
    </row>
    <row r="135" spans="1:6" x14ac:dyDescent="0.25">
      <c r="A135" t="s">
        <v>2596</v>
      </c>
      <c r="B135" t="s">
        <v>2597</v>
      </c>
      <c r="C135">
        <v>25</v>
      </c>
      <c r="D135" t="s">
        <v>30</v>
      </c>
      <c r="E135">
        <v>1</v>
      </c>
      <c r="F135">
        <v>25</v>
      </c>
    </row>
    <row r="136" spans="1:6" x14ac:dyDescent="0.25">
      <c r="A136" t="s">
        <v>2600</v>
      </c>
      <c r="B136" t="s">
        <v>2601</v>
      </c>
      <c r="C136">
        <v>16</v>
      </c>
      <c r="D136" t="s">
        <v>30</v>
      </c>
      <c r="E136">
        <v>1</v>
      </c>
      <c r="F136">
        <v>16</v>
      </c>
    </row>
    <row r="137" spans="1:6" x14ac:dyDescent="0.25">
      <c r="A137" t="s">
        <v>2602</v>
      </c>
      <c r="B137" t="s">
        <v>2603</v>
      </c>
      <c r="C137">
        <v>8</v>
      </c>
      <c r="D137" t="s">
        <v>30</v>
      </c>
      <c r="E137">
        <v>1</v>
      </c>
      <c r="F137">
        <v>8</v>
      </c>
    </row>
    <row r="138" spans="1:6" x14ac:dyDescent="0.25">
      <c r="A138" t="s">
        <v>2604</v>
      </c>
      <c r="B138" t="s">
        <v>2605</v>
      </c>
      <c r="C138">
        <v>2</v>
      </c>
      <c r="D138" t="s">
        <v>30</v>
      </c>
      <c r="E138">
        <v>3761.84</v>
      </c>
      <c r="F138">
        <v>7523.68</v>
      </c>
    </row>
    <row r="139" spans="1:6" x14ac:dyDescent="0.25">
      <c r="A139" t="s">
        <v>2606</v>
      </c>
      <c r="B139" t="s">
        <v>2607</v>
      </c>
      <c r="C139">
        <v>2</v>
      </c>
      <c r="D139" t="s">
        <v>30</v>
      </c>
      <c r="E139">
        <v>10974</v>
      </c>
      <c r="F139">
        <v>21948</v>
      </c>
    </row>
    <row r="140" spans="1:6" x14ac:dyDescent="0.25">
      <c r="A140" t="s">
        <v>2608</v>
      </c>
      <c r="B140" t="s">
        <v>2609</v>
      </c>
      <c r="C140">
        <v>460</v>
      </c>
      <c r="D140" t="s">
        <v>2371</v>
      </c>
      <c r="E140">
        <v>27.84</v>
      </c>
      <c r="F140">
        <v>12806.4</v>
      </c>
    </row>
    <row r="141" spans="1:6" x14ac:dyDescent="0.25">
      <c r="A141" t="s">
        <v>2610</v>
      </c>
      <c r="B141" t="s">
        <v>2611</v>
      </c>
      <c r="C141">
        <v>9</v>
      </c>
      <c r="D141" t="s">
        <v>30</v>
      </c>
      <c r="E141">
        <v>1</v>
      </c>
      <c r="F141">
        <v>9</v>
      </c>
    </row>
    <row r="142" spans="1:6" x14ac:dyDescent="0.25">
      <c r="A142" t="s">
        <v>2614</v>
      </c>
      <c r="B142" t="s">
        <v>2615</v>
      </c>
      <c r="C142">
        <v>6</v>
      </c>
      <c r="D142" t="s">
        <v>30</v>
      </c>
      <c r="E142">
        <v>1416</v>
      </c>
      <c r="F142">
        <v>8496</v>
      </c>
    </row>
    <row r="143" spans="1:6" x14ac:dyDescent="0.25">
      <c r="A143" t="s">
        <v>2616</v>
      </c>
      <c r="B143" t="s">
        <v>2617</v>
      </c>
      <c r="C143">
        <v>149</v>
      </c>
      <c r="D143" t="s">
        <v>30</v>
      </c>
      <c r="E143">
        <v>1</v>
      </c>
      <c r="F143">
        <v>149</v>
      </c>
    </row>
    <row r="144" spans="1:6" x14ac:dyDescent="0.25">
      <c r="A144" t="s">
        <v>2618</v>
      </c>
      <c r="B144" t="s">
        <v>2619</v>
      </c>
      <c r="C144">
        <v>1</v>
      </c>
      <c r="D144" t="s">
        <v>30</v>
      </c>
      <c r="E144">
        <v>3221.4</v>
      </c>
      <c r="F144">
        <v>3221.4</v>
      </c>
    </row>
    <row r="145" spans="1:6" x14ac:dyDescent="0.25">
      <c r="A145" t="s">
        <v>2620</v>
      </c>
      <c r="B145" t="s">
        <v>2621</v>
      </c>
      <c r="C145">
        <v>30</v>
      </c>
      <c r="D145" t="s">
        <v>30</v>
      </c>
      <c r="E145">
        <v>1</v>
      </c>
      <c r="F145">
        <v>30</v>
      </c>
    </row>
    <row r="146" spans="1:6" x14ac:dyDescent="0.25">
      <c r="A146" t="s">
        <v>2622</v>
      </c>
      <c r="B146" t="s">
        <v>2623</v>
      </c>
      <c r="C146">
        <v>8</v>
      </c>
      <c r="D146" t="s">
        <v>30</v>
      </c>
      <c r="E146">
        <v>1665.2750000000001</v>
      </c>
      <c r="F146">
        <v>13322.2</v>
      </c>
    </row>
    <row r="147" spans="1:6" x14ac:dyDescent="0.25">
      <c r="A147" t="s">
        <v>2624</v>
      </c>
      <c r="B147" t="s">
        <v>2625</v>
      </c>
      <c r="C147">
        <v>5</v>
      </c>
      <c r="D147" t="s">
        <v>30</v>
      </c>
      <c r="E147">
        <v>1</v>
      </c>
      <c r="F147">
        <v>5</v>
      </c>
    </row>
    <row r="148" spans="1:6" x14ac:dyDescent="0.25">
      <c r="A148" t="s">
        <v>2626</v>
      </c>
      <c r="B148" t="s">
        <v>2627</v>
      </c>
      <c r="C148">
        <v>21</v>
      </c>
      <c r="D148" t="s">
        <v>30</v>
      </c>
      <c r="E148">
        <v>1</v>
      </c>
      <c r="F148">
        <v>21</v>
      </c>
    </row>
    <row r="149" spans="1:6" x14ac:dyDescent="0.25">
      <c r="A149" t="s">
        <v>2628</v>
      </c>
      <c r="B149" t="s">
        <v>2629</v>
      </c>
      <c r="C149">
        <v>1</v>
      </c>
      <c r="D149" t="s">
        <v>30</v>
      </c>
      <c r="E149">
        <v>1309.8</v>
      </c>
      <c r="F149">
        <v>1309.8</v>
      </c>
    </row>
    <row r="150" spans="1:6" x14ac:dyDescent="0.25">
      <c r="A150" t="s">
        <v>2630</v>
      </c>
      <c r="B150" t="s">
        <v>2631</v>
      </c>
      <c r="C150">
        <v>1</v>
      </c>
      <c r="D150" t="s">
        <v>30</v>
      </c>
      <c r="E150">
        <v>2774.18</v>
      </c>
      <c r="F150">
        <v>2774.18</v>
      </c>
    </row>
    <row r="151" spans="1:6" x14ac:dyDescent="0.25">
      <c r="A151" t="s">
        <v>2632</v>
      </c>
      <c r="B151" t="s">
        <v>2633</v>
      </c>
      <c r="C151">
        <v>20</v>
      </c>
      <c r="D151" t="s">
        <v>30</v>
      </c>
      <c r="E151">
        <v>574.66</v>
      </c>
      <c r="F151">
        <v>11493.2</v>
      </c>
    </row>
    <row r="152" spans="1:6" x14ac:dyDescent="0.25">
      <c r="A152" t="s">
        <v>2634</v>
      </c>
      <c r="B152" t="s">
        <v>2635</v>
      </c>
      <c r="C152">
        <v>57</v>
      </c>
      <c r="D152" t="s">
        <v>30</v>
      </c>
      <c r="E152">
        <v>1751.3684210526301</v>
      </c>
      <c r="F152">
        <v>99828</v>
      </c>
    </row>
    <row r="153" spans="1:6" x14ac:dyDescent="0.25">
      <c r="A153" t="s">
        <v>2636</v>
      </c>
      <c r="B153" t="s">
        <v>2637</v>
      </c>
      <c r="C153">
        <v>7</v>
      </c>
      <c r="D153" t="s">
        <v>30</v>
      </c>
      <c r="E153">
        <v>4790.8</v>
      </c>
      <c r="F153">
        <v>33535.599999999999</v>
      </c>
    </row>
    <row r="154" spans="1:6" x14ac:dyDescent="0.25">
      <c r="A154" t="s">
        <v>2638</v>
      </c>
      <c r="B154" t="s">
        <v>2639</v>
      </c>
      <c r="C154">
        <v>7</v>
      </c>
      <c r="D154" t="s">
        <v>30</v>
      </c>
      <c r="E154">
        <v>1886.82</v>
      </c>
      <c r="F154">
        <v>13207.74</v>
      </c>
    </row>
    <row r="155" spans="1:6" x14ac:dyDescent="0.25">
      <c r="A155" t="s">
        <v>2640</v>
      </c>
      <c r="B155" t="s">
        <v>2641</v>
      </c>
      <c r="C155">
        <v>13</v>
      </c>
      <c r="D155" t="s">
        <v>30</v>
      </c>
      <c r="E155">
        <v>2548.8000000000002</v>
      </c>
      <c r="F155">
        <v>33134.400000000001</v>
      </c>
    </row>
    <row r="156" spans="1:6" x14ac:dyDescent="0.25">
      <c r="A156" t="s">
        <v>2642</v>
      </c>
      <c r="B156" t="s">
        <v>2643</v>
      </c>
      <c r="C156">
        <v>13</v>
      </c>
      <c r="D156" t="s">
        <v>30</v>
      </c>
      <c r="E156">
        <v>3265.06</v>
      </c>
      <c r="F156">
        <v>42445.78</v>
      </c>
    </row>
    <row r="157" spans="1:6" x14ac:dyDescent="0.25">
      <c r="A157" t="s">
        <v>2644</v>
      </c>
      <c r="B157" t="s">
        <v>2645</v>
      </c>
      <c r="C157">
        <v>15</v>
      </c>
      <c r="D157" t="s">
        <v>30</v>
      </c>
      <c r="E157">
        <v>3504.6</v>
      </c>
      <c r="F157">
        <v>52569</v>
      </c>
    </row>
    <row r="158" spans="1:6" x14ac:dyDescent="0.25">
      <c r="A158" t="s">
        <v>2646</v>
      </c>
      <c r="B158" t="s">
        <v>2647</v>
      </c>
      <c r="C158">
        <v>2</v>
      </c>
      <c r="D158" t="s">
        <v>30</v>
      </c>
      <c r="E158">
        <v>1</v>
      </c>
      <c r="F158">
        <v>2</v>
      </c>
    </row>
    <row r="159" spans="1:6" x14ac:dyDescent="0.25">
      <c r="A159" t="s">
        <v>2648</v>
      </c>
      <c r="B159" t="s">
        <v>2649</v>
      </c>
      <c r="C159">
        <v>2</v>
      </c>
      <c r="D159" t="s">
        <v>30</v>
      </c>
      <c r="E159">
        <v>1</v>
      </c>
      <c r="F159">
        <v>2</v>
      </c>
    </row>
    <row r="160" spans="1:6" x14ac:dyDescent="0.25">
      <c r="A160" t="s">
        <v>2650</v>
      </c>
      <c r="B160" t="s">
        <v>2651</v>
      </c>
      <c r="C160">
        <v>2</v>
      </c>
      <c r="D160" t="s">
        <v>30</v>
      </c>
      <c r="E160">
        <v>1</v>
      </c>
      <c r="F160">
        <v>2</v>
      </c>
    </row>
    <row r="161" spans="1:6" x14ac:dyDescent="0.25">
      <c r="A161" t="s">
        <v>2652</v>
      </c>
      <c r="B161" t="s">
        <v>2653</v>
      </c>
      <c r="C161">
        <v>7</v>
      </c>
      <c r="D161" t="s">
        <v>30</v>
      </c>
      <c r="E161">
        <v>1</v>
      </c>
      <c r="F161">
        <v>7</v>
      </c>
    </row>
    <row r="162" spans="1:6" x14ac:dyDescent="0.25">
      <c r="A162" t="s">
        <v>2654</v>
      </c>
      <c r="B162" t="s">
        <v>2655</v>
      </c>
      <c r="C162">
        <v>47</v>
      </c>
      <c r="D162" t="s">
        <v>30</v>
      </c>
      <c r="E162">
        <v>1782.55319148936</v>
      </c>
      <c r="F162">
        <v>83780</v>
      </c>
    </row>
    <row r="163" spans="1:6" x14ac:dyDescent="0.25">
      <c r="A163" t="s">
        <v>2656</v>
      </c>
      <c r="B163" t="s">
        <v>2657</v>
      </c>
      <c r="C163">
        <v>7</v>
      </c>
      <c r="D163" t="s">
        <v>30</v>
      </c>
      <c r="E163">
        <v>1</v>
      </c>
      <c r="F163">
        <v>7</v>
      </c>
    </row>
    <row r="164" spans="1:6" x14ac:dyDescent="0.25">
      <c r="A164" t="s">
        <v>2658</v>
      </c>
      <c r="B164" t="s">
        <v>2659</v>
      </c>
      <c r="C164">
        <v>3</v>
      </c>
      <c r="D164" t="s">
        <v>30</v>
      </c>
      <c r="E164">
        <v>1</v>
      </c>
      <c r="F164">
        <v>3</v>
      </c>
    </row>
    <row r="165" spans="1:6" x14ac:dyDescent="0.25">
      <c r="A165" t="s">
        <v>2660</v>
      </c>
      <c r="B165" t="s">
        <v>2661</v>
      </c>
      <c r="C165">
        <v>1</v>
      </c>
      <c r="D165" t="s">
        <v>30</v>
      </c>
      <c r="E165">
        <v>21238.21</v>
      </c>
      <c r="F165">
        <v>21238.21</v>
      </c>
    </row>
    <row r="166" spans="1:6" x14ac:dyDescent="0.25">
      <c r="A166" t="s">
        <v>4399</v>
      </c>
      <c r="B166" t="s">
        <v>4400</v>
      </c>
      <c r="C166">
        <v>2415</v>
      </c>
      <c r="D166" t="s">
        <v>30</v>
      </c>
      <c r="E166">
        <v>261.95999999999998</v>
      </c>
      <c r="F166">
        <v>632633.4</v>
      </c>
    </row>
    <row r="167" spans="1:6" x14ac:dyDescent="0.25">
      <c r="A167" t="s">
        <v>2662</v>
      </c>
      <c r="B167" t="s">
        <v>2663</v>
      </c>
      <c r="C167">
        <v>3</v>
      </c>
      <c r="D167" t="s">
        <v>30</v>
      </c>
      <c r="E167">
        <v>403.56</v>
      </c>
      <c r="F167">
        <v>1210.68</v>
      </c>
    </row>
    <row r="168" spans="1:6" x14ac:dyDescent="0.25">
      <c r="A168" t="s">
        <v>2664</v>
      </c>
      <c r="B168" t="s">
        <v>2665</v>
      </c>
      <c r="C168">
        <v>1</v>
      </c>
      <c r="D168" t="s">
        <v>30</v>
      </c>
      <c r="E168">
        <v>10000</v>
      </c>
      <c r="F168">
        <v>10000</v>
      </c>
    </row>
    <row r="169" spans="1:6" x14ac:dyDescent="0.25">
      <c r="A169" t="s">
        <v>2666</v>
      </c>
      <c r="B169" t="s">
        <v>2667</v>
      </c>
      <c r="C169">
        <v>2</v>
      </c>
      <c r="D169" t="s">
        <v>30</v>
      </c>
      <c r="E169">
        <v>154.58000000000001</v>
      </c>
      <c r="F169">
        <v>309.16000000000003</v>
      </c>
    </row>
    <row r="170" spans="1:6" x14ac:dyDescent="0.25">
      <c r="A170" t="s">
        <v>2668</v>
      </c>
      <c r="B170" t="s">
        <v>2669</v>
      </c>
      <c r="C170">
        <v>27</v>
      </c>
      <c r="D170" t="s">
        <v>30</v>
      </c>
      <c r="E170">
        <v>88.5</v>
      </c>
      <c r="F170">
        <v>2389.5</v>
      </c>
    </row>
    <row r="171" spans="1:6" x14ac:dyDescent="0.25">
      <c r="A171" t="s">
        <v>2670</v>
      </c>
      <c r="B171" t="s">
        <v>2671</v>
      </c>
      <c r="C171">
        <v>1</v>
      </c>
      <c r="D171" t="s">
        <v>30</v>
      </c>
      <c r="E171">
        <v>1412.23</v>
      </c>
      <c r="F171">
        <v>1412.23</v>
      </c>
    </row>
    <row r="172" spans="1:6" x14ac:dyDescent="0.25">
      <c r="A172" t="s">
        <v>2672</v>
      </c>
      <c r="B172" t="s">
        <v>2673</v>
      </c>
      <c r="C172">
        <v>3</v>
      </c>
      <c r="D172" t="s">
        <v>30</v>
      </c>
      <c r="E172">
        <v>1</v>
      </c>
      <c r="F172">
        <v>3</v>
      </c>
    </row>
    <row r="173" spans="1:6" x14ac:dyDescent="0.25">
      <c r="A173" t="s">
        <v>4246</v>
      </c>
      <c r="B173" t="s">
        <v>4247</v>
      </c>
      <c r="C173">
        <v>178</v>
      </c>
      <c r="D173" t="s">
        <v>30</v>
      </c>
      <c r="E173">
        <v>413</v>
      </c>
      <c r="F173">
        <v>73514</v>
      </c>
    </row>
    <row r="174" spans="1:6" x14ac:dyDescent="0.25">
      <c r="A174" t="s">
        <v>2674</v>
      </c>
      <c r="B174" t="s">
        <v>2675</v>
      </c>
      <c r="C174">
        <v>200</v>
      </c>
      <c r="D174" t="s">
        <v>30</v>
      </c>
      <c r="E174">
        <v>45.5</v>
      </c>
      <c r="F174">
        <v>9100</v>
      </c>
    </row>
    <row r="175" spans="1:6" x14ac:dyDescent="0.25">
      <c r="A175" t="s">
        <v>2676</v>
      </c>
      <c r="B175" t="s">
        <v>2677</v>
      </c>
      <c r="C175">
        <v>22</v>
      </c>
      <c r="D175" t="s">
        <v>30</v>
      </c>
      <c r="E175">
        <v>347.82</v>
      </c>
      <c r="F175">
        <v>7652.04</v>
      </c>
    </row>
    <row r="176" spans="1:6" x14ac:dyDescent="0.25">
      <c r="A176" t="s">
        <v>2678</v>
      </c>
      <c r="B176" t="s">
        <v>2679</v>
      </c>
      <c r="C176">
        <v>3</v>
      </c>
      <c r="D176" t="s">
        <v>30</v>
      </c>
      <c r="E176">
        <v>147.5</v>
      </c>
      <c r="F176">
        <v>442.5</v>
      </c>
    </row>
    <row r="177" spans="1:6" x14ac:dyDescent="0.25">
      <c r="A177" t="s">
        <v>2680</v>
      </c>
      <c r="B177" t="s">
        <v>2681</v>
      </c>
      <c r="C177">
        <v>1</v>
      </c>
      <c r="D177" t="s">
        <v>30</v>
      </c>
      <c r="E177">
        <v>5090.26</v>
      </c>
      <c r="F177">
        <v>5090.26</v>
      </c>
    </row>
    <row r="178" spans="1:6" x14ac:dyDescent="0.25">
      <c r="A178" t="s">
        <v>4401</v>
      </c>
      <c r="B178" t="s">
        <v>4402</v>
      </c>
      <c r="C178">
        <v>1</v>
      </c>
      <c r="D178" t="s">
        <v>30</v>
      </c>
      <c r="E178">
        <v>22490.799999999999</v>
      </c>
      <c r="F178">
        <v>22490.799999999999</v>
      </c>
    </row>
    <row r="179" spans="1:6" x14ac:dyDescent="0.25">
      <c r="A179" t="s">
        <v>2682</v>
      </c>
      <c r="B179" t="s">
        <v>2683</v>
      </c>
      <c r="C179">
        <v>1</v>
      </c>
      <c r="D179" t="s">
        <v>30</v>
      </c>
      <c r="E179">
        <v>450</v>
      </c>
      <c r="F179">
        <v>450</v>
      </c>
    </row>
    <row r="180" spans="1:6" x14ac:dyDescent="0.25">
      <c r="A180" t="s">
        <v>2684</v>
      </c>
      <c r="B180" t="s">
        <v>2685</v>
      </c>
      <c r="C180">
        <v>259</v>
      </c>
      <c r="D180" t="s">
        <v>30</v>
      </c>
      <c r="E180">
        <v>17.7</v>
      </c>
      <c r="F180">
        <v>4584.3</v>
      </c>
    </row>
    <row r="181" spans="1:6" x14ac:dyDescent="0.25">
      <c r="A181" t="s">
        <v>2686</v>
      </c>
      <c r="B181" t="s">
        <v>2687</v>
      </c>
      <c r="C181">
        <v>289</v>
      </c>
      <c r="D181" t="s">
        <v>30</v>
      </c>
      <c r="E181">
        <v>17.7</v>
      </c>
      <c r="F181">
        <v>5115.3</v>
      </c>
    </row>
    <row r="182" spans="1:6" x14ac:dyDescent="0.25">
      <c r="A182" t="s">
        <v>2688</v>
      </c>
      <c r="B182" t="s">
        <v>2689</v>
      </c>
      <c r="C182">
        <v>498</v>
      </c>
      <c r="D182" t="s">
        <v>30</v>
      </c>
      <c r="E182">
        <v>34.22</v>
      </c>
      <c r="F182">
        <v>17041.560000000001</v>
      </c>
    </row>
    <row r="183" spans="1:6" x14ac:dyDescent="0.25">
      <c r="A183" t="s">
        <v>2690</v>
      </c>
      <c r="B183" t="s">
        <v>2691</v>
      </c>
      <c r="C183">
        <v>20</v>
      </c>
      <c r="D183" t="s">
        <v>30</v>
      </c>
      <c r="E183">
        <v>34.22</v>
      </c>
      <c r="F183">
        <v>684.4</v>
      </c>
    </row>
    <row r="184" spans="1:6" x14ac:dyDescent="0.25">
      <c r="A184" t="s">
        <v>2692</v>
      </c>
      <c r="B184" t="s">
        <v>2693</v>
      </c>
      <c r="C184">
        <v>312</v>
      </c>
      <c r="D184" t="s">
        <v>30</v>
      </c>
      <c r="E184">
        <v>47.2</v>
      </c>
      <c r="F184">
        <v>14726.4</v>
      </c>
    </row>
    <row r="185" spans="1:6" x14ac:dyDescent="0.25">
      <c r="A185" t="s">
        <v>2694</v>
      </c>
      <c r="B185" t="s">
        <v>2695</v>
      </c>
      <c r="C185">
        <v>135</v>
      </c>
      <c r="D185" t="s">
        <v>30</v>
      </c>
      <c r="E185">
        <v>22.42</v>
      </c>
      <c r="F185">
        <v>3026.7</v>
      </c>
    </row>
    <row r="186" spans="1:6" x14ac:dyDescent="0.25">
      <c r="A186" t="s">
        <v>2696</v>
      </c>
      <c r="B186" t="s">
        <v>2697</v>
      </c>
      <c r="C186">
        <v>2</v>
      </c>
      <c r="D186" t="s">
        <v>30</v>
      </c>
      <c r="E186">
        <v>1</v>
      </c>
      <c r="F186">
        <v>2</v>
      </c>
    </row>
    <row r="187" spans="1:6" x14ac:dyDescent="0.25">
      <c r="A187" t="s">
        <v>2698</v>
      </c>
      <c r="B187" t="s">
        <v>2699</v>
      </c>
      <c r="C187">
        <v>2</v>
      </c>
      <c r="D187" t="s">
        <v>30</v>
      </c>
      <c r="E187">
        <v>115.64</v>
      </c>
      <c r="F187">
        <v>231.28</v>
      </c>
    </row>
    <row r="188" spans="1:6" x14ac:dyDescent="0.25">
      <c r="A188" t="s">
        <v>2700</v>
      </c>
      <c r="B188" t="s">
        <v>2701</v>
      </c>
      <c r="C188">
        <v>29</v>
      </c>
      <c r="D188" t="s">
        <v>30</v>
      </c>
      <c r="E188">
        <v>63.72</v>
      </c>
      <c r="F188">
        <v>1847.88</v>
      </c>
    </row>
    <row r="189" spans="1:6" x14ac:dyDescent="0.25">
      <c r="A189" t="s">
        <v>2702</v>
      </c>
      <c r="B189" t="s">
        <v>2703</v>
      </c>
      <c r="C189">
        <v>5</v>
      </c>
      <c r="D189" t="s">
        <v>30</v>
      </c>
      <c r="E189">
        <v>535.95600000000002</v>
      </c>
      <c r="F189">
        <v>2679.78</v>
      </c>
    </row>
    <row r="190" spans="1:6" x14ac:dyDescent="0.25">
      <c r="A190" t="s">
        <v>2704</v>
      </c>
      <c r="B190" t="s">
        <v>2705</v>
      </c>
      <c r="C190">
        <v>1</v>
      </c>
      <c r="D190" t="s">
        <v>30</v>
      </c>
      <c r="E190">
        <v>565.52</v>
      </c>
      <c r="F190">
        <v>565.52</v>
      </c>
    </row>
    <row r="191" spans="1:6" x14ac:dyDescent="0.25">
      <c r="A191" t="s">
        <v>2706</v>
      </c>
      <c r="B191" t="s">
        <v>2707</v>
      </c>
      <c r="C191">
        <v>18</v>
      </c>
      <c r="D191" t="s">
        <v>30</v>
      </c>
      <c r="E191">
        <v>1</v>
      </c>
      <c r="F191">
        <v>18</v>
      </c>
    </row>
    <row r="192" spans="1:6" x14ac:dyDescent="0.25">
      <c r="A192" t="s">
        <v>2708</v>
      </c>
      <c r="B192" t="s">
        <v>2709</v>
      </c>
      <c r="C192">
        <v>19</v>
      </c>
      <c r="D192" t="s">
        <v>30</v>
      </c>
      <c r="E192">
        <v>1</v>
      </c>
      <c r="F192">
        <v>19</v>
      </c>
    </row>
    <row r="193" spans="1:6" x14ac:dyDescent="0.25">
      <c r="A193" t="s">
        <v>2710</v>
      </c>
      <c r="B193" t="s">
        <v>2711</v>
      </c>
      <c r="C193">
        <v>3</v>
      </c>
      <c r="D193" t="s">
        <v>30</v>
      </c>
      <c r="E193">
        <v>461.12333333333299</v>
      </c>
      <c r="F193">
        <v>1383.37</v>
      </c>
    </row>
    <row r="194" spans="1:6" x14ac:dyDescent="0.25">
      <c r="A194" t="s">
        <v>2712</v>
      </c>
      <c r="B194" t="s">
        <v>2713</v>
      </c>
      <c r="C194">
        <v>206</v>
      </c>
      <c r="D194" t="s">
        <v>30</v>
      </c>
      <c r="E194">
        <v>490.90291262135901</v>
      </c>
      <c r="F194">
        <v>101126</v>
      </c>
    </row>
    <row r="195" spans="1:6" x14ac:dyDescent="0.25">
      <c r="A195" t="s">
        <v>2714</v>
      </c>
      <c r="B195" t="s">
        <v>2715</v>
      </c>
      <c r="C195">
        <v>1</v>
      </c>
      <c r="D195" t="s">
        <v>30</v>
      </c>
      <c r="E195">
        <v>2873.3</v>
      </c>
      <c r="F195">
        <v>2873.3</v>
      </c>
    </row>
    <row r="196" spans="1:6" x14ac:dyDescent="0.25">
      <c r="A196" t="s">
        <v>2716</v>
      </c>
      <c r="B196" t="s">
        <v>2717</v>
      </c>
      <c r="C196">
        <v>70</v>
      </c>
      <c r="D196" t="s">
        <v>30</v>
      </c>
      <c r="E196">
        <v>110.571428571429</v>
      </c>
      <c r="F196">
        <v>7740</v>
      </c>
    </row>
    <row r="197" spans="1:6" x14ac:dyDescent="0.25">
      <c r="A197" t="s">
        <v>2718</v>
      </c>
      <c r="B197" t="s">
        <v>2719</v>
      </c>
      <c r="C197">
        <v>50</v>
      </c>
      <c r="D197" t="s">
        <v>30</v>
      </c>
      <c r="E197">
        <v>45.01</v>
      </c>
      <c r="F197">
        <v>2250.5</v>
      </c>
    </row>
    <row r="198" spans="1:6" x14ac:dyDescent="0.25">
      <c r="A198" t="s">
        <v>2720</v>
      </c>
      <c r="B198" t="s">
        <v>2721</v>
      </c>
      <c r="C198">
        <v>167</v>
      </c>
      <c r="D198" t="s">
        <v>30</v>
      </c>
      <c r="E198">
        <v>27</v>
      </c>
      <c r="F198">
        <v>4509</v>
      </c>
    </row>
    <row r="199" spans="1:6" x14ac:dyDescent="0.25">
      <c r="A199" t="s">
        <v>2722</v>
      </c>
      <c r="B199" t="s">
        <v>2723</v>
      </c>
      <c r="C199">
        <v>1</v>
      </c>
      <c r="D199" t="s">
        <v>30</v>
      </c>
      <c r="E199">
        <v>1</v>
      </c>
      <c r="F199">
        <v>1</v>
      </c>
    </row>
    <row r="200" spans="1:6" x14ac:dyDescent="0.25">
      <c r="A200" t="s">
        <v>2724</v>
      </c>
      <c r="B200" t="s">
        <v>2725</v>
      </c>
      <c r="C200">
        <v>1</v>
      </c>
      <c r="D200" t="s">
        <v>30</v>
      </c>
      <c r="E200">
        <v>1937.56</v>
      </c>
      <c r="F200">
        <v>1937.56</v>
      </c>
    </row>
    <row r="201" spans="1:6" x14ac:dyDescent="0.25">
      <c r="A201" t="s">
        <v>2726</v>
      </c>
      <c r="B201" t="s">
        <v>2727</v>
      </c>
      <c r="C201">
        <v>361</v>
      </c>
      <c r="D201" t="s">
        <v>30</v>
      </c>
      <c r="E201">
        <v>23.6</v>
      </c>
      <c r="F201">
        <v>8519.6</v>
      </c>
    </row>
    <row r="202" spans="1:6" x14ac:dyDescent="0.25">
      <c r="A202" t="s">
        <v>2728</v>
      </c>
      <c r="B202" t="s">
        <v>2729</v>
      </c>
      <c r="C202">
        <v>196</v>
      </c>
      <c r="D202" t="s">
        <v>30</v>
      </c>
      <c r="E202">
        <v>23.6</v>
      </c>
      <c r="F202">
        <v>4625.6000000000004</v>
      </c>
    </row>
    <row r="203" spans="1:6" x14ac:dyDescent="0.25">
      <c r="A203" t="s">
        <v>2730</v>
      </c>
      <c r="B203" t="s">
        <v>2731</v>
      </c>
      <c r="C203">
        <v>16</v>
      </c>
      <c r="D203" t="s">
        <v>30</v>
      </c>
      <c r="E203">
        <v>273.76</v>
      </c>
      <c r="F203">
        <v>4380.16</v>
      </c>
    </row>
    <row r="204" spans="1:6" x14ac:dyDescent="0.25">
      <c r="A204" t="s">
        <v>2732</v>
      </c>
      <c r="B204" t="s">
        <v>2733</v>
      </c>
      <c r="C204">
        <v>16</v>
      </c>
      <c r="D204" t="s">
        <v>30</v>
      </c>
      <c r="E204">
        <v>273.76</v>
      </c>
      <c r="F204">
        <v>4380.16</v>
      </c>
    </row>
    <row r="205" spans="1:6" x14ac:dyDescent="0.25">
      <c r="A205" t="s">
        <v>2734</v>
      </c>
      <c r="B205" t="s">
        <v>2735</v>
      </c>
      <c r="C205">
        <v>1</v>
      </c>
      <c r="D205" t="s">
        <v>30</v>
      </c>
      <c r="E205">
        <v>1165.8399999999999</v>
      </c>
      <c r="F205">
        <v>1165.8399999999999</v>
      </c>
    </row>
    <row r="206" spans="1:6" x14ac:dyDescent="0.25">
      <c r="A206" t="s">
        <v>2736</v>
      </c>
      <c r="B206" t="s">
        <v>2737</v>
      </c>
      <c r="C206">
        <v>5</v>
      </c>
      <c r="D206" t="s">
        <v>30</v>
      </c>
      <c r="E206">
        <v>460.2</v>
      </c>
      <c r="F206">
        <v>2301</v>
      </c>
    </row>
    <row r="207" spans="1:6" x14ac:dyDescent="0.25">
      <c r="A207" t="s">
        <v>2738</v>
      </c>
      <c r="B207" t="s">
        <v>2739</v>
      </c>
      <c r="C207">
        <v>5</v>
      </c>
      <c r="D207" t="s">
        <v>30</v>
      </c>
      <c r="E207">
        <v>627.76</v>
      </c>
      <c r="F207">
        <v>3138.8</v>
      </c>
    </row>
    <row r="208" spans="1:6" x14ac:dyDescent="0.25">
      <c r="A208" t="s">
        <v>2740</v>
      </c>
      <c r="B208" t="s">
        <v>2741</v>
      </c>
      <c r="C208">
        <v>9</v>
      </c>
      <c r="D208" t="s">
        <v>30</v>
      </c>
      <c r="E208">
        <v>283.23</v>
      </c>
      <c r="F208">
        <v>2549.0700000000002</v>
      </c>
    </row>
    <row r="209" spans="1:6" x14ac:dyDescent="0.25">
      <c r="A209" t="s">
        <v>4249</v>
      </c>
      <c r="B209" t="s">
        <v>4250</v>
      </c>
      <c r="C209">
        <v>30</v>
      </c>
      <c r="D209" t="s">
        <v>30</v>
      </c>
      <c r="E209">
        <v>76.7</v>
      </c>
      <c r="F209">
        <v>2301</v>
      </c>
    </row>
    <row r="210" spans="1:6" x14ac:dyDescent="0.25">
      <c r="A210" t="s">
        <v>2742</v>
      </c>
      <c r="B210" t="s">
        <v>2743</v>
      </c>
      <c r="C210">
        <v>50</v>
      </c>
      <c r="D210" t="s">
        <v>2213</v>
      </c>
      <c r="E210">
        <v>95.58</v>
      </c>
      <c r="F210">
        <v>4779</v>
      </c>
    </row>
    <row r="211" spans="1:6" x14ac:dyDescent="0.25">
      <c r="A211" t="s">
        <v>2744</v>
      </c>
      <c r="B211" t="s">
        <v>2745</v>
      </c>
      <c r="C211">
        <v>9</v>
      </c>
      <c r="D211" t="s">
        <v>30</v>
      </c>
      <c r="E211">
        <v>370.36888888888899</v>
      </c>
      <c r="F211">
        <v>3333.32</v>
      </c>
    </row>
    <row r="212" spans="1:6" x14ac:dyDescent="0.25">
      <c r="A212" t="s">
        <v>2746</v>
      </c>
      <c r="B212" t="s">
        <v>2747</v>
      </c>
      <c r="C212">
        <v>44</v>
      </c>
      <c r="D212" t="s">
        <v>30</v>
      </c>
      <c r="E212">
        <v>404.74</v>
      </c>
      <c r="F212">
        <v>17808.560000000001</v>
      </c>
    </row>
    <row r="213" spans="1:6" x14ac:dyDescent="0.25">
      <c r="A213" t="s">
        <v>2748</v>
      </c>
      <c r="B213" t="s">
        <v>2749</v>
      </c>
      <c r="C213">
        <v>500</v>
      </c>
      <c r="D213" t="s">
        <v>30</v>
      </c>
      <c r="E213">
        <v>88.5</v>
      </c>
      <c r="F213">
        <v>44250</v>
      </c>
    </row>
    <row r="214" spans="1:6" x14ac:dyDescent="0.25">
      <c r="A214" t="s">
        <v>2750</v>
      </c>
      <c r="B214" t="s">
        <v>2751</v>
      </c>
      <c r="C214">
        <v>1</v>
      </c>
      <c r="D214" t="s">
        <v>30</v>
      </c>
      <c r="E214">
        <v>1206.26</v>
      </c>
      <c r="F214">
        <v>1206.26</v>
      </c>
    </row>
    <row r="215" spans="1:6" x14ac:dyDescent="0.25">
      <c r="A215" t="s">
        <v>2752</v>
      </c>
      <c r="B215" t="s">
        <v>2753</v>
      </c>
      <c r="C215">
        <v>15</v>
      </c>
      <c r="D215" t="s">
        <v>30</v>
      </c>
      <c r="E215">
        <v>519.20000000000005</v>
      </c>
      <c r="F215">
        <v>7788</v>
      </c>
    </row>
    <row r="216" spans="1:6" x14ac:dyDescent="0.25">
      <c r="A216" t="s">
        <v>2754</v>
      </c>
      <c r="B216" t="s">
        <v>2755</v>
      </c>
      <c r="C216">
        <v>2</v>
      </c>
      <c r="D216" t="s">
        <v>30</v>
      </c>
      <c r="E216">
        <v>71.69</v>
      </c>
      <c r="F216">
        <v>143.38</v>
      </c>
    </row>
    <row r="217" spans="1:6" x14ac:dyDescent="0.25">
      <c r="A217" t="s">
        <v>2756</v>
      </c>
      <c r="B217" t="s">
        <v>2757</v>
      </c>
      <c r="C217">
        <v>7</v>
      </c>
      <c r="D217" t="s">
        <v>30</v>
      </c>
      <c r="E217">
        <v>40.119999999999997</v>
      </c>
      <c r="F217">
        <v>280.83999999999997</v>
      </c>
    </row>
    <row r="218" spans="1:6" x14ac:dyDescent="0.25">
      <c r="A218" t="s">
        <v>2758</v>
      </c>
      <c r="B218" t="s">
        <v>2759</v>
      </c>
      <c r="C218">
        <v>2</v>
      </c>
      <c r="D218" t="s">
        <v>30</v>
      </c>
      <c r="E218">
        <v>48.38</v>
      </c>
      <c r="F218">
        <v>96.76</v>
      </c>
    </row>
    <row r="219" spans="1:6" x14ac:dyDescent="0.25">
      <c r="A219" t="s">
        <v>2760</v>
      </c>
      <c r="B219" t="s">
        <v>2761</v>
      </c>
      <c r="C219">
        <v>19</v>
      </c>
      <c r="D219" t="s">
        <v>30</v>
      </c>
      <c r="E219">
        <v>15.93</v>
      </c>
      <c r="F219">
        <v>302.67</v>
      </c>
    </row>
    <row r="220" spans="1:6" x14ac:dyDescent="0.25">
      <c r="A220" t="s">
        <v>2762</v>
      </c>
      <c r="B220" t="s">
        <v>2763</v>
      </c>
      <c r="C220">
        <v>4</v>
      </c>
      <c r="D220" t="s">
        <v>30</v>
      </c>
      <c r="E220">
        <v>41.3</v>
      </c>
      <c r="F220">
        <v>165.2</v>
      </c>
    </row>
    <row r="221" spans="1:6" x14ac:dyDescent="0.25">
      <c r="A221" t="s">
        <v>2764</v>
      </c>
      <c r="B221" t="s">
        <v>2765</v>
      </c>
      <c r="C221">
        <v>1</v>
      </c>
      <c r="D221" t="s">
        <v>30</v>
      </c>
      <c r="E221">
        <v>71.69</v>
      </c>
      <c r="F221">
        <v>71.69</v>
      </c>
    </row>
    <row r="222" spans="1:6" x14ac:dyDescent="0.25">
      <c r="A222" t="s">
        <v>2766</v>
      </c>
      <c r="B222" t="s">
        <v>2767</v>
      </c>
      <c r="C222">
        <v>19</v>
      </c>
      <c r="D222" t="s">
        <v>30</v>
      </c>
      <c r="E222">
        <v>53.215789473684197</v>
      </c>
      <c r="F222">
        <v>1011.1</v>
      </c>
    </row>
    <row r="223" spans="1:6" x14ac:dyDescent="0.25">
      <c r="A223" t="s">
        <v>2768</v>
      </c>
      <c r="B223" t="s">
        <v>2769</v>
      </c>
      <c r="C223">
        <v>5</v>
      </c>
      <c r="D223" t="s">
        <v>30</v>
      </c>
      <c r="E223">
        <v>141.6</v>
      </c>
      <c r="F223">
        <v>708</v>
      </c>
    </row>
    <row r="224" spans="1:6" x14ac:dyDescent="0.25">
      <c r="A224" t="s">
        <v>2770</v>
      </c>
      <c r="B224" t="s">
        <v>2771</v>
      </c>
      <c r="C224">
        <v>10</v>
      </c>
      <c r="D224" t="s">
        <v>30</v>
      </c>
      <c r="E224">
        <v>223.554</v>
      </c>
      <c r="F224">
        <v>2235.54</v>
      </c>
    </row>
    <row r="225" spans="1:6" x14ac:dyDescent="0.25">
      <c r="A225" t="s">
        <v>2772</v>
      </c>
      <c r="B225" t="s">
        <v>2773</v>
      </c>
      <c r="C225">
        <v>2</v>
      </c>
      <c r="D225" t="s">
        <v>30</v>
      </c>
      <c r="E225">
        <v>101.15</v>
      </c>
      <c r="F225">
        <v>202.3</v>
      </c>
    </row>
    <row r="226" spans="1:6" x14ac:dyDescent="0.25">
      <c r="A226" t="s">
        <v>2774</v>
      </c>
      <c r="B226" t="s">
        <v>2775</v>
      </c>
      <c r="C226">
        <v>1</v>
      </c>
      <c r="D226" t="s">
        <v>30</v>
      </c>
      <c r="E226">
        <v>106.73</v>
      </c>
      <c r="F226">
        <v>106.73</v>
      </c>
    </row>
    <row r="227" spans="1:6" x14ac:dyDescent="0.25">
      <c r="A227" t="s">
        <v>2776</v>
      </c>
      <c r="B227" t="s">
        <v>2777</v>
      </c>
      <c r="C227">
        <v>6</v>
      </c>
      <c r="D227" t="s">
        <v>30</v>
      </c>
      <c r="E227">
        <v>1</v>
      </c>
      <c r="F227">
        <v>6</v>
      </c>
    </row>
    <row r="228" spans="1:6" x14ac:dyDescent="0.25">
      <c r="A228" t="s">
        <v>2778</v>
      </c>
      <c r="B228" t="s">
        <v>2779</v>
      </c>
      <c r="C228">
        <v>20</v>
      </c>
      <c r="D228" t="s">
        <v>30</v>
      </c>
      <c r="E228">
        <v>261.95999999999998</v>
      </c>
      <c r="F228">
        <v>5239.2</v>
      </c>
    </row>
    <row r="229" spans="1:6" x14ac:dyDescent="0.25">
      <c r="A229" t="s">
        <v>2780</v>
      </c>
      <c r="B229" t="s">
        <v>2781</v>
      </c>
      <c r="C229">
        <v>28</v>
      </c>
      <c r="D229" t="s">
        <v>30</v>
      </c>
      <c r="E229">
        <v>188.8</v>
      </c>
      <c r="F229">
        <v>5286.4</v>
      </c>
    </row>
    <row r="230" spans="1:6" x14ac:dyDescent="0.25">
      <c r="A230" t="s">
        <v>2782</v>
      </c>
      <c r="B230" t="s">
        <v>2783</v>
      </c>
      <c r="C230">
        <v>5</v>
      </c>
      <c r="D230" t="s">
        <v>30</v>
      </c>
      <c r="E230">
        <v>188.8</v>
      </c>
      <c r="F230">
        <v>944</v>
      </c>
    </row>
    <row r="231" spans="1:6" x14ac:dyDescent="0.25">
      <c r="A231" t="s">
        <v>2784</v>
      </c>
      <c r="B231" t="s">
        <v>2785</v>
      </c>
      <c r="C231">
        <v>2</v>
      </c>
      <c r="D231" t="s">
        <v>30</v>
      </c>
      <c r="E231">
        <v>1</v>
      </c>
      <c r="F231">
        <v>2</v>
      </c>
    </row>
    <row r="232" spans="1:6" x14ac:dyDescent="0.25">
      <c r="A232" t="s">
        <v>2786</v>
      </c>
      <c r="B232" t="s">
        <v>2787</v>
      </c>
      <c r="C232">
        <v>3</v>
      </c>
      <c r="D232" t="s">
        <v>30</v>
      </c>
      <c r="E232">
        <v>108.503333333333</v>
      </c>
      <c r="F232">
        <v>325.51</v>
      </c>
    </row>
    <row r="233" spans="1:6" x14ac:dyDescent="0.25">
      <c r="A233" t="s">
        <v>2788</v>
      </c>
      <c r="B233" t="s">
        <v>2789</v>
      </c>
      <c r="C233">
        <v>1</v>
      </c>
      <c r="D233" t="s">
        <v>30</v>
      </c>
      <c r="E233">
        <v>822.03</v>
      </c>
      <c r="F233">
        <v>822.03</v>
      </c>
    </row>
    <row r="234" spans="1:6" x14ac:dyDescent="0.25">
      <c r="A234" t="s">
        <v>2790</v>
      </c>
      <c r="B234" t="s">
        <v>2791</v>
      </c>
      <c r="C234">
        <v>23</v>
      </c>
      <c r="D234" t="s">
        <v>30</v>
      </c>
      <c r="E234">
        <v>1261.4347826087001</v>
      </c>
      <c r="F234">
        <v>29013</v>
      </c>
    </row>
    <row r="235" spans="1:6" x14ac:dyDescent="0.25">
      <c r="A235" t="s">
        <v>2792</v>
      </c>
      <c r="B235" t="s">
        <v>2793</v>
      </c>
      <c r="C235">
        <v>45</v>
      </c>
      <c r="D235" t="s">
        <v>30</v>
      </c>
      <c r="E235">
        <v>6900</v>
      </c>
      <c r="F235">
        <v>310500</v>
      </c>
    </row>
    <row r="236" spans="1:6" x14ac:dyDescent="0.25">
      <c r="A236" t="s">
        <v>2794</v>
      </c>
      <c r="B236" t="s">
        <v>2795</v>
      </c>
      <c r="C236">
        <v>39</v>
      </c>
      <c r="D236" t="s">
        <v>30</v>
      </c>
      <c r="E236">
        <v>7600</v>
      </c>
      <c r="F236">
        <v>296400</v>
      </c>
    </row>
    <row r="237" spans="1:6" x14ac:dyDescent="0.25">
      <c r="A237" t="s">
        <v>2796</v>
      </c>
      <c r="B237" t="s">
        <v>2797</v>
      </c>
      <c r="C237">
        <v>19</v>
      </c>
      <c r="D237" t="s">
        <v>30</v>
      </c>
      <c r="E237">
        <v>6900</v>
      </c>
      <c r="F237">
        <v>131100</v>
      </c>
    </row>
    <row r="238" spans="1:6" x14ac:dyDescent="0.25">
      <c r="A238" t="s">
        <v>2798</v>
      </c>
      <c r="B238" t="s">
        <v>2799</v>
      </c>
      <c r="C238">
        <v>3</v>
      </c>
      <c r="D238" t="s">
        <v>30</v>
      </c>
      <c r="E238">
        <v>4838</v>
      </c>
      <c r="F238">
        <v>14514</v>
      </c>
    </row>
    <row r="239" spans="1:6" x14ac:dyDescent="0.25">
      <c r="A239" t="s">
        <v>2800</v>
      </c>
      <c r="B239" t="s">
        <v>2801</v>
      </c>
      <c r="C239">
        <v>128</v>
      </c>
      <c r="D239" t="s">
        <v>30</v>
      </c>
      <c r="E239">
        <v>1</v>
      </c>
      <c r="F239">
        <v>128</v>
      </c>
    </row>
    <row r="240" spans="1:6" x14ac:dyDescent="0.25">
      <c r="A240" t="s">
        <v>2802</v>
      </c>
      <c r="B240" t="s">
        <v>2803</v>
      </c>
      <c r="C240">
        <v>3</v>
      </c>
      <c r="D240" t="s">
        <v>30</v>
      </c>
      <c r="E240">
        <v>1</v>
      </c>
      <c r="F240">
        <v>3</v>
      </c>
    </row>
    <row r="241" spans="1:6" x14ac:dyDescent="0.25">
      <c r="A241" t="s">
        <v>2804</v>
      </c>
      <c r="B241" t="s">
        <v>2805</v>
      </c>
      <c r="C241">
        <v>10</v>
      </c>
      <c r="D241" t="s">
        <v>30</v>
      </c>
      <c r="E241">
        <v>1</v>
      </c>
      <c r="F241">
        <v>10</v>
      </c>
    </row>
    <row r="242" spans="1:6" x14ac:dyDescent="0.25">
      <c r="A242" t="s">
        <v>2806</v>
      </c>
      <c r="B242" t="s">
        <v>2807</v>
      </c>
      <c r="C242">
        <v>250</v>
      </c>
      <c r="D242" t="s">
        <v>30</v>
      </c>
      <c r="E242">
        <v>171.1</v>
      </c>
      <c r="F242">
        <v>42775</v>
      </c>
    </row>
    <row r="243" spans="1:6" x14ac:dyDescent="0.25">
      <c r="A243" t="s">
        <v>2808</v>
      </c>
      <c r="B243" t="s">
        <v>2809</v>
      </c>
      <c r="C243">
        <v>1</v>
      </c>
      <c r="D243" t="s">
        <v>30</v>
      </c>
      <c r="E243">
        <v>1</v>
      </c>
      <c r="F243">
        <v>1</v>
      </c>
    </row>
    <row r="244" spans="1:6" x14ac:dyDescent="0.25">
      <c r="A244" t="s">
        <v>2810</v>
      </c>
      <c r="B244" t="s">
        <v>2811</v>
      </c>
      <c r="C244">
        <v>1</v>
      </c>
      <c r="D244" t="s">
        <v>30</v>
      </c>
      <c r="E244">
        <v>1</v>
      </c>
      <c r="F244">
        <v>1</v>
      </c>
    </row>
    <row r="245" spans="1:6" x14ac:dyDescent="0.25">
      <c r="A245" t="s">
        <v>2812</v>
      </c>
      <c r="B245" t="s">
        <v>2813</v>
      </c>
      <c r="C245">
        <v>1</v>
      </c>
      <c r="D245" t="s">
        <v>30</v>
      </c>
      <c r="E245">
        <v>1</v>
      </c>
      <c r="F245">
        <v>1</v>
      </c>
    </row>
    <row r="246" spans="1:6" x14ac:dyDescent="0.25">
      <c r="A246" t="s">
        <v>2814</v>
      </c>
      <c r="B246" t="s">
        <v>2815</v>
      </c>
      <c r="C246">
        <v>1</v>
      </c>
      <c r="D246" t="s">
        <v>30</v>
      </c>
      <c r="E246">
        <v>89831.039999999994</v>
      </c>
      <c r="F246">
        <v>89831.039999999994</v>
      </c>
    </row>
    <row r="247" spans="1:6" x14ac:dyDescent="0.25">
      <c r="A247" t="s">
        <v>2816</v>
      </c>
      <c r="B247" t="s">
        <v>2817</v>
      </c>
      <c r="C247">
        <v>95</v>
      </c>
      <c r="D247" t="s">
        <v>2371</v>
      </c>
      <c r="E247">
        <v>7.08</v>
      </c>
      <c r="F247">
        <v>672.6</v>
      </c>
    </row>
    <row r="248" spans="1:6" x14ac:dyDescent="0.25">
      <c r="A248" t="s">
        <v>2818</v>
      </c>
      <c r="B248" t="s">
        <v>2819</v>
      </c>
      <c r="C248">
        <v>8</v>
      </c>
      <c r="D248" t="s">
        <v>30</v>
      </c>
      <c r="E248">
        <v>584.1</v>
      </c>
      <c r="F248">
        <v>4672.8</v>
      </c>
    </row>
    <row r="249" spans="1:6" x14ac:dyDescent="0.25">
      <c r="A249" t="s">
        <v>2820</v>
      </c>
      <c r="B249" t="s">
        <v>2821</v>
      </c>
      <c r="C249">
        <v>1</v>
      </c>
      <c r="D249" t="s">
        <v>30</v>
      </c>
      <c r="E249">
        <v>28320</v>
      </c>
      <c r="F249">
        <v>28320</v>
      </c>
    </row>
    <row r="250" spans="1:6" x14ac:dyDescent="0.25">
      <c r="A250" t="s">
        <v>2822</v>
      </c>
      <c r="B250" t="s">
        <v>2823</v>
      </c>
      <c r="C250">
        <v>1</v>
      </c>
      <c r="D250" t="s">
        <v>30</v>
      </c>
      <c r="E250">
        <v>1</v>
      </c>
      <c r="F250">
        <v>1</v>
      </c>
    </row>
    <row r="251" spans="1:6" x14ac:dyDescent="0.25">
      <c r="A251" t="s">
        <v>2827</v>
      </c>
      <c r="B251" t="s">
        <v>2828</v>
      </c>
      <c r="C251">
        <v>9</v>
      </c>
      <c r="D251" t="s">
        <v>30</v>
      </c>
      <c r="E251">
        <v>23.9</v>
      </c>
      <c r="F251">
        <v>215.1</v>
      </c>
    </row>
    <row r="252" spans="1:6" x14ac:dyDescent="0.25">
      <c r="A252" t="s">
        <v>2829</v>
      </c>
      <c r="B252" t="s">
        <v>2830</v>
      </c>
      <c r="C252">
        <v>18</v>
      </c>
      <c r="D252" t="s">
        <v>30</v>
      </c>
      <c r="E252">
        <v>607.70000000000005</v>
      </c>
      <c r="F252">
        <v>10938.6</v>
      </c>
    </row>
    <row r="253" spans="1:6" x14ac:dyDescent="0.25">
      <c r="A253" t="s">
        <v>2831</v>
      </c>
      <c r="B253" t="s">
        <v>2832</v>
      </c>
      <c r="C253">
        <v>15</v>
      </c>
      <c r="D253" t="s">
        <v>30</v>
      </c>
      <c r="E253">
        <v>324.5</v>
      </c>
      <c r="F253">
        <v>4867.5</v>
      </c>
    </row>
    <row r="254" spans="1:6" x14ac:dyDescent="0.25">
      <c r="A254" t="s">
        <v>2833</v>
      </c>
      <c r="B254" t="s">
        <v>2834</v>
      </c>
      <c r="C254">
        <v>6</v>
      </c>
      <c r="D254" t="s">
        <v>30</v>
      </c>
      <c r="E254">
        <v>324.5</v>
      </c>
      <c r="F254">
        <v>1947</v>
      </c>
    </row>
    <row r="255" spans="1:6" x14ac:dyDescent="0.25">
      <c r="A255" t="s">
        <v>2835</v>
      </c>
      <c r="B255" t="s">
        <v>2836</v>
      </c>
      <c r="C255">
        <v>15</v>
      </c>
      <c r="D255" t="s">
        <v>30</v>
      </c>
      <c r="E255">
        <v>324.5</v>
      </c>
      <c r="F255">
        <v>4867.5</v>
      </c>
    </row>
    <row r="256" spans="1:6" x14ac:dyDescent="0.25">
      <c r="A256" t="s">
        <v>2837</v>
      </c>
      <c r="B256" t="s">
        <v>2838</v>
      </c>
      <c r="C256">
        <v>15</v>
      </c>
      <c r="D256" t="s">
        <v>30</v>
      </c>
      <c r="E256">
        <v>324.5</v>
      </c>
      <c r="F256">
        <v>4867.5</v>
      </c>
    </row>
    <row r="257" spans="1:6" x14ac:dyDescent="0.25">
      <c r="A257" t="s">
        <v>2839</v>
      </c>
      <c r="B257" t="s">
        <v>2840</v>
      </c>
      <c r="C257">
        <v>15</v>
      </c>
      <c r="D257" t="s">
        <v>30</v>
      </c>
      <c r="E257">
        <v>202.96</v>
      </c>
      <c r="F257">
        <v>3044.4</v>
      </c>
    </row>
    <row r="258" spans="1:6" x14ac:dyDescent="0.25">
      <c r="A258" t="s">
        <v>2841</v>
      </c>
      <c r="B258" t="s">
        <v>2842</v>
      </c>
      <c r="C258">
        <v>8</v>
      </c>
      <c r="D258" t="s">
        <v>30</v>
      </c>
      <c r="E258">
        <v>324.5</v>
      </c>
      <c r="F258">
        <v>2596</v>
      </c>
    </row>
    <row r="259" spans="1:6" x14ac:dyDescent="0.25">
      <c r="A259" t="s">
        <v>2843</v>
      </c>
      <c r="B259" t="s">
        <v>2844</v>
      </c>
      <c r="C259">
        <v>14</v>
      </c>
      <c r="D259" t="s">
        <v>30</v>
      </c>
      <c r="E259">
        <v>88.5</v>
      </c>
      <c r="F259">
        <v>1239</v>
      </c>
    </row>
    <row r="260" spans="1:6" x14ac:dyDescent="0.25">
      <c r="A260" t="s">
        <v>2845</v>
      </c>
      <c r="B260" t="s">
        <v>2846</v>
      </c>
      <c r="C260">
        <v>12</v>
      </c>
      <c r="D260" t="s">
        <v>30</v>
      </c>
      <c r="E260">
        <v>87.32</v>
      </c>
      <c r="F260">
        <v>1047.8399999999999</v>
      </c>
    </row>
    <row r="261" spans="1:6" x14ac:dyDescent="0.25">
      <c r="A261" t="s">
        <v>2847</v>
      </c>
      <c r="B261" t="s">
        <v>2848</v>
      </c>
      <c r="C261">
        <v>11</v>
      </c>
      <c r="D261" t="s">
        <v>30</v>
      </c>
      <c r="E261">
        <v>87.32</v>
      </c>
      <c r="F261">
        <v>960.52</v>
      </c>
    </row>
    <row r="262" spans="1:6" x14ac:dyDescent="0.25">
      <c r="A262" t="s">
        <v>2849</v>
      </c>
      <c r="B262" t="s">
        <v>2850</v>
      </c>
      <c r="C262">
        <v>2</v>
      </c>
      <c r="D262" t="s">
        <v>30</v>
      </c>
      <c r="E262">
        <v>87.32</v>
      </c>
      <c r="F262">
        <v>174.64</v>
      </c>
    </row>
    <row r="263" spans="1:6" x14ac:dyDescent="0.25">
      <c r="A263" t="s">
        <v>2851</v>
      </c>
      <c r="B263" t="s">
        <v>2852</v>
      </c>
      <c r="C263">
        <v>5</v>
      </c>
      <c r="D263" t="s">
        <v>30</v>
      </c>
      <c r="E263">
        <v>87.32</v>
      </c>
      <c r="F263">
        <v>436.6</v>
      </c>
    </row>
    <row r="264" spans="1:6" x14ac:dyDescent="0.25">
      <c r="A264" t="s">
        <v>2853</v>
      </c>
      <c r="B264" t="s">
        <v>2854</v>
      </c>
      <c r="C264">
        <v>30</v>
      </c>
      <c r="D264" t="s">
        <v>30</v>
      </c>
      <c r="E264">
        <v>236</v>
      </c>
      <c r="F264">
        <v>7080</v>
      </c>
    </row>
    <row r="265" spans="1:6" x14ac:dyDescent="0.25">
      <c r="A265" t="s">
        <v>2855</v>
      </c>
      <c r="B265" t="s">
        <v>2856</v>
      </c>
      <c r="C265">
        <v>3</v>
      </c>
      <c r="D265" t="s">
        <v>30</v>
      </c>
      <c r="E265">
        <v>935.74</v>
      </c>
      <c r="F265">
        <v>2807.22</v>
      </c>
    </row>
    <row r="266" spans="1:6" x14ac:dyDescent="0.25">
      <c r="A266" t="s">
        <v>2857</v>
      </c>
      <c r="B266" t="s">
        <v>2858</v>
      </c>
      <c r="C266">
        <v>3</v>
      </c>
      <c r="D266" t="s">
        <v>30</v>
      </c>
      <c r="E266">
        <v>673.78</v>
      </c>
      <c r="F266">
        <v>2021.34</v>
      </c>
    </row>
    <row r="267" spans="1:6" x14ac:dyDescent="0.25">
      <c r="A267" t="s">
        <v>2859</v>
      </c>
      <c r="B267" t="s">
        <v>2860</v>
      </c>
      <c r="C267">
        <v>3</v>
      </c>
      <c r="D267" t="s">
        <v>30</v>
      </c>
      <c r="E267">
        <v>1</v>
      </c>
      <c r="F267">
        <v>3</v>
      </c>
    </row>
    <row r="268" spans="1:6" x14ac:dyDescent="0.25">
      <c r="A268" t="s">
        <v>2861</v>
      </c>
      <c r="B268" t="s">
        <v>2862</v>
      </c>
      <c r="C268">
        <v>14</v>
      </c>
      <c r="D268" t="s">
        <v>30</v>
      </c>
      <c r="E268">
        <v>1</v>
      </c>
      <c r="F268">
        <v>14</v>
      </c>
    </row>
    <row r="269" spans="1:6" x14ac:dyDescent="0.25">
      <c r="A269" t="s">
        <v>2863</v>
      </c>
      <c r="B269" t="s">
        <v>2864</v>
      </c>
      <c r="C269">
        <v>2</v>
      </c>
      <c r="D269" t="s">
        <v>30</v>
      </c>
      <c r="E269">
        <v>922.76</v>
      </c>
      <c r="F269">
        <v>1845.52</v>
      </c>
    </row>
    <row r="270" spans="1:6" x14ac:dyDescent="0.25">
      <c r="A270" t="s">
        <v>2865</v>
      </c>
      <c r="B270" t="s">
        <v>2866</v>
      </c>
      <c r="C270">
        <v>92</v>
      </c>
      <c r="D270" t="s">
        <v>30</v>
      </c>
      <c r="E270">
        <v>133.25</v>
      </c>
      <c r="F270">
        <v>12259</v>
      </c>
    </row>
    <row r="271" spans="1:6" x14ac:dyDescent="0.25">
      <c r="A271" t="s">
        <v>2867</v>
      </c>
      <c r="B271" t="s">
        <v>2868</v>
      </c>
      <c r="C271">
        <v>36</v>
      </c>
      <c r="D271" t="s">
        <v>30</v>
      </c>
      <c r="E271">
        <v>29.5</v>
      </c>
      <c r="F271">
        <v>1062</v>
      </c>
    </row>
    <row r="272" spans="1:6" x14ac:dyDescent="0.25">
      <c r="A272" t="s">
        <v>2869</v>
      </c>
      <c r="B272" t="s">
        <v>2870</v>
      </c>
      <c r="C272">
        <v>5</v>
      </c>
      <c r="D272" t="s">
        <v>30</v>
      </c>
      <c r="E272">
        <v>17.7</v>
      </c>
      <c r="F272">
        <v>88.5</v>
      </c>
    </row>
    <row r="273" spans="1:6" x14ac:dyDescent="0.25">
      <c r="A273" t="s">
        <v>2871</v>
      </c>
      <c r="B273" t="s">
        <v>2872</v>
      </c>
      <c r="C273">
        <v>1735</v>
      </c>
      <c r="D273" t="s">
        <v>30</v>
      </c>
      <c r="E273">
        <v>23</v>
      </c>
      <c r="F273">
        <v>39905</v>
      </c>
    </row>
    <row r="274" spans="1:6" x14ac:dyDescent="0.25">
      <c r="A274" t="s">
        <v>2873</v>
      </c>
      <c r="B274" t="s">
        <v>2874</v>
      </c>
      <c r="C274">
        <v>92</v>
      </c>
      <c r="D274" t="s">
        <v>30</v>
      </c>
      <c r="E274">
        <v>405</v>
      </c>
      <c r="F274">
        <v>37260</v>
      </c>
    </row>
    <row r="275" spans="1:6" x14ac:dyDescent="0.25">
      <c r="A275" t="s">
        <v>2875</v>
      </c>
      <c r="B275" t="s">
        <v>2876</v>
      </c>
      <c r="C275">
        <v>20</v>
      </c>
      <c r="D275" t="s">
        <v>30</v>
      </c>
      <c r="E275">
        <v>53.64</v>
      </c>
      <c r="F275">
        <v>1072.8</v>
      </c>
    </row>
    <row r="276" spans="1:6" x14ac:dyDescent="0.25">
      <c r="A276" t="s">
        <v>4403</v>
      </c>
      <c r="B276" t="s">
        <v>4404</v>
      </c>
      <c r="C276">
        <v>786</v>
      </c>
      <c r="D276" t="s">
        <v>30</v>
      </c>
      <c r="E276">
        <v>56.25</v>
      </c>
      <c r="F276">
        <v>44212.5</v>
      </c>
    </row>
    <row r="277" spans="1:6" x14ac:dyDescent="0.25">
      <c r="A277" t="s">
        <v>2877</v>
      </c>
      <c r="B277" t="s">
        <v>2878</v>
      </c>
      <c r="C277">
        <v>16</v>
      </c>
      <c r="D277" t="s">
        <v>30</v>
      </c>
      <c r="E277">
        <v>1945.89375</v>
      </c>
      <c r="F277">
        <v>31134.3</v>
      </c>
    </row>
    <row r="278" spans="1:6" x14ac:dyDescent="0.25">
      <c r="A278" t="s">
        <v>2879</v>
      </c>
      <c r="B278" t="s">
        <v>2880</v>
      </c>
      <c r="C278">
        <v>5</v>
      </c>
      <c r="D278" t="s">
        <v>30</v>
      </c>
      <c r="E278">
        <v>852.2</v>
      </c>
      <c r="F278">
        <v>4261</v>
      </c>
    </row>
    <row r="279" spans="1:6" x14ac:dyDescent="0.25">
      <c r="A279" t="s">
        <v>2881</v>
      </c>
      <c r="B279" t="s">
        <v>2882</v>
      </c>
      <c r="C279">
        <v>33</v>
      </c>
      <c r="D279" t="s">
        <v>30</v>
      </c>
      <c r="E279">
        <v>2478</v>
      </c>
      <c r="F279">
        <v>81774</v>
      </c>
    </row>
    <row r="280" spans="1:6" x14ac:dyDescent="0.25">
      <c r="A280" t="s">
        <v>2883</v>
      </c>
      <c r="B280" t="s">
        <v>2884</v>
      </c>
      <c r="C280">
        <v>4</v>
      </c>
      <c r="D280" t="s">
        <v>30</v>
      </c>
      <c r="E280">
        <v>487.07</v>
      </c>
      <c r="F280">
        <v>1948.28</v>
      </c>
    </row>
    <row r="281" spans="1:6" x14ac:dyDescent="0.25">
      <c r="A281" t="s">
        <v>2885</v>
      </c>
      <c r="B281" t="s">
        <v>2886</v>
      </c>
      <c r="C281">
        <v>7</v>
      </c>
      <c r="D281" t="s">
        <v>30</v>
      </c>
      <c r="E281">
        <v>1</v>
      </c>
      <c r="F281">
        <v>7</v>
      </c>
    </row>
    <row r="282" spans="1:6" x14ac:dyDescent="0.25">
      <c r="A282" t="s">
        <v>2887</v>
      </c>
      <c r="B282" t="s">
        <v>2888</v>
      </c>
      <c r="C282">
        <v>616</v>
      </c>
      <c r="D282" t="s">
        <v>30</v>
      </c>
      <c r="E282">
        <v>82.6</v>
      </c>
      <c r="F282">
        <v>50881.599999999999</v>
      </c>
    </row>
    <row r="283" spans="1:6" x14ac:dyDescent="0.25">
      <c r="A283" t="s">
        <v>2889</v>
      </c>
      <c r="B283" t="s">
        <v>2890</v>
      </c>
      <c r="C283">
        <v>43</v>
      </c>
      <c r="D283" t="s">
        <v>1202</v>
      </c>
      <c r="E283">
        <v>1</v>
      </c>
      <c r="F283">
        <v>43</v>
      </c>
    </row>
    <row r="284" spans="1:6" x14ac:dyDescent="0.25">
      <c r="A284" t="s">
        <v>2891</v>
      </c>
      <c r="B284" t="s">
        <v>2892</v>
      </c>
      <c r="C284">
        <v>18</v>
      </c>
      <c r="D284" t="s">
        <v>30</v>
      </c>
      <c r="E284">
        <v>1</v>
      </c>
      <c r="F284">
        <v>18</v>
      </c>
    </row>
    <row r="285" spans="1:6" x14ac:dyDescent="0.25">
      <c r="A285" t="s">
        <v>2893</v>
      </c>
      <c r="B285" t="s">
        <v>2894</v>
      </c>
      <c r="C285">
        <v>167</v>
      </c>
      <c r="D285" t="s">
        <v>30</v>
      </c>
      <c r="E285">
        <v>74.34</v>
      </c>
      <c r="F285">
        <v>12414.78</v>
      </c>
    </row>
    <row r="286" spans="1:6" x14ac:dyDescent="0.25">
      <c r="A286" t="s">
        <v>2897</v>
      </c>
      <c r="B286" t="s">
        <v>2898</v>
      </c>
      <c r="C286">
        <v>10</v>
      </c>
      <c r="D286" t="s">
        <v>30</v>
      </c>
      <c r="E286">
        <v>1</v>
      </c>
      <c r="F286">
        <v>10</v>
      </c>
    </row>
    <row r="287" spans="1:6" x14ac:dyDescent="0.25">
      <c r="A287" t="s">
        <v>2899</v>
      </c>
      <c r="B287" t="s">
        <v>2900</v>
      </c>
      <c r="C287">
        <v>12</v>
      </c>
      <c r="D287" t="s">
        <v>30</v>
      </c>
      <c r="E287">
        <v>295.16666666666703</v>
      </c>
      <c r="F287">
        <v>3542</v>
      </c>
    </row>
    <row r="288" spans="1:6" x14ac:dyDescent="0.25">
      <c r="A288" t="s">
        <v>2901</v>
      </c>
      <c r="B288" t="s">
        <v>2902</v>
      </c>
      <c r="C288">
        <v>40</v>
      </c>
      <c r="D288" t="s">
        <v>30</v>
      </c>
      <c r="E288">
        <v>295</v>
      </c>
      <c r="F288">
        <v>11800</v>
      </c>
    </row>
    <row r="289" spans="1:6" x14ac:dyDescent="0.25">
      <c r="A289" t="s">
        <v>2905</v>
      </c>
      <c r="B289" t="s">
        <v>2906</v>
      </c>
      <c r="C289">
        <v>4</v>
      </c>
      <c r="D289" t="s">
        <v>30</v>
      </c>
      <c r="E289">
        <v>1</v>
      </c>
      <c r="F289">
        <v>4</v>
      </c>
    </row>
    <row r="290" spans="1:6" x14ac:dyDescent="0.25">
      <c r="A290" t="s">
        <v>2907</v>
      </c>
      <c r="B290" t="s">
        <v>2908</v>
      </c>
      <c r="C290">
        <v>4</v>
      </c>
      <c r="D290" t="s">
        <v>30</v>
      </c>
      <c r="E290">
        <v>201.1</v>
      </c>
      <c r="F290">
        <v>804.4</v>
      </c>
    </row>
    <row r="291" spans="1:6" x14ac:dyDescent="0.25">
      <c r="A291" t="s">
        <v>2909</v>
      </c>
      <c r="B291" t="s">
        <v>2910</v>
      </c>
      <c r="C291">
        <v>4</v>
      </c>
      <c r="D291" t="s">
        <v>30</v>
      </c>
      <c r="E291">
        <v>79.807500000000005</v>
      </c>
      <c r="F291">
        <v>319.23</v>
      </c>
    </row>
    <row r="292" spans="1:6" x14ac:dyDescent="0.25">
      <c r="A292" t="s">
        <v>2911</v>
      </c>
      <c r="B292" t="s">
        <v>2912</v>
      </c>
      <c r="C292">
        <v>2</v>
      </c>
      <c r="D292" t="s">
        <v>30</v>
      </c>
      <c r="E292">
        <v>330.4</v>
      </c>
      <c r="F292">
        <v>660.8</v>
      </c>
    </row>
    <row r="293" spans="1:6" x14ac:dyDescent="0.25">
      <c r="A293" t="s">
        <v>2913</v>
      </c>
      <c r="B293" t="s">
        <v>2914</v>
      </c>
      <c r="C293">
        <v>2</v>
      </c>
      <c r="D293" t="s">
        <v>30</v>
      </c>
      <c r="E293">
        <v>189.3</v>
      </c>
      <c r="F293">
        <v>378.6</v>
      </c>
    </row>
    <row r="294" spans="1:6" x14ac:dyDescent="0.25">
      <c r="A294" t="s">
        <v>2915</v>
      </c>
      <c r="B294" t="s">
        <v>2916</v>
      </c>
      <c r="C294">
        <v>35</v>
      </c>
      <c r="D294" t="s">
        <v>30</v>
      </c>
      <c r="E294">
        <v>80.239999999999995</v>
      </c>
      <c r="F294">
        <v>2808.4</v>
      </c>
    </row>
    <row r="295" spans="1:6" x14ac:dyDescent="0.25">
      <c r="A295" t="s">
        <v>2917</v>
      </c>
      <c r="B295" t="s">
        <v>2918</v>
      </c>
      <c r="C295">
        <v>2</v>
      </c>
      <c r="D295" t="s">
        <v>30</v>
      </c>
      <c r="E295">
        <v>513.29999999999995</v>
      </c>
      <c r="F295">
        <v>1026.5999999999999</v>
      </c>
    </row>
    <row r="296" spans="1:6" x14ac:dyDescent="0.25">
      <c r="A296" t="s">
        <v>2919</v>
      </c>
      <c r="B296" t="s">
        <v>2920</v>
      </c>
      <c r="C296">
        <v>16</v>
      </c>
      <c r="D296" t="s">
        <v>30</v>
      </c>
      <c r="E296">
        <v>41.3</v>
      </c>
      <c r="F296">
        <v>660.8</v>
      </c>
    </row>
    <row r="297" spans="1:6" x14ac:dyDescent="0.25">
      <c r="A297" t="s">
        <v>2921</v>
      </c>
      <c r="B297" t="s">
        <v>2922</v>
      </c>
      <c r="C297">
        <v>7</v>
      </c>
      <c r="D297" t="s">
        <v>30</v>
      </c>
      <c r="E297">
        <v>47.2</v>
      </c>
      <c r="F297">
        <v>330.4</v>
      </c>
    </row>
    <row r="298" spans="1:6" x14ac:dyDescent="0.25">
      <c r="A298" t="s">
        <v>2923</v>
      </c>
      <c r="B298" t="s">
        <v>2924</v>
      </c>
      <c r="C298">
        <v>4</v>
      </c>
      <c r="D298" t="s">
        <v>30</v>
      </c>
      <c r="E298">
        <v>515.66</v>
      </c>
      <c r="F298">
        <v>2062.64</v>
      </c>
    </row>
    <row r="299" spans="1:6" x14ac:dyDescent="0.25">
      <c r="A299" t="s">
        <v>2925</v>
      </c>
      <c r="B299" t="s">
        <v>2926</v>
      </c>
      <c r="C299">
        <v>1308</v>
      </c>
      <c r="D299" t="s">
        <v>30</v>
      </c>
      <c r="E299">
        <v>117</v>
      </c>
      <c r="F299">
        <v>153036</v>
      </c>
    </row>
    <row r="300" spans="1:6" x14ac:dyDescent="0.25">
      <c r="A300" t="s">
        <v>2927</v>
      </c>
      <c r="B300" t="s">
        <v>2928</v>
      </c>
      <c r="C300">
        <v>3859</v>
      </c>
      <c r="D300" t="s">
        <v>30</v>
      </c>
      <c r="E300">
        <v>108.01</v>
      </c>
      <c r="F300">
        <v>416810.59</v>
      </c>
    </row>
    <row r="301" spans="1:6" x14ac:dyDescent="0.25">
      <c r="A301" t="s">
        <v>2929</v>
      </c>
      <c r="B301" t="s">
        <v>2930</v>
      </c>
      <c r="C301">
        <v>1</v>
      </c>
      <c r="D301" t="s">
        <v>30</v>
      </c>
      <c r="E301">
        <v>198</v>
      </c>
      <c r="F301">
        <v>198</v>
      </c>
    </row>
    <row r="302" spans="1:6" x14ac:dyDescent="0.25">
      <c r="A302" t="s">
        <v>2931</v>
      </c>
      <c r="B302" t="s">
        <v>2932</v>
      </c>
      <c r="C302">
        <v>2</v>
      </c>
      <c r="D302" t="s">
        <v>30</v>
      </c>
      <c r="E302">
        <v>198</v>
      </c>
      <c r="F302">
        <v>396</v>
      </c>
    </row>
    <row r="303" spans="1:6" x14ac:dyDescent="0.25">
      <c r="A303" t="s">
        <v>2933</v>
      </c>
      <c r="B303" t="s">
        <v>2934</v>
      </c>
      <c r="C303">
        <v>8</v>
      </c>
      <c r="D303" t="s">
        <v>30</v>
      </c>
      <c r="E303">
        <v>496.73</v>
      </c>
      <c r="F303">
        <v>3973.84</v>
      </c>
    </row>
    <row r="304" spans="1:6" x14ac:dyDescent="0.25">
      <c r="A304" t="s">
        <v>2935</v>
      </c>
      <c r="B304" t="s">
        <v>2936</v>
      </c>
      <c r="C304">
        <v>5</v>
      </c>
      <c r="D304" t="s">
        <v>30</v>
      </c>
      <c r="E304">
        <v>885.76</v>
      </c>
      <c r="F304">
        <v>4428.8</v>
      </c>
    </row>
    <row r="305" spans="1:6" x14ac:dyDescent="0.25">
      <c r="A305" t="s">
        <v>2937</v>
      </c>
      <c r="B305" t="s">
        <v>2938</v>
      </c>
      <c r="C305">
        <v>3</v>
      </c>
      <c r="D305" t="s">
        <v>30</v>
      </c>
      <c r="E305">
        <v>1598.9</v>
      </c>
      <c r="F305">
        <v>4796.7</v>
      </c>
    </row>
    <row r="306" spans="1:6" x14ac:dyDescent="0.25">
      <c r="A306" t="s">
        <v>2939</v>
      </c>
      <c r="B306" t="s">
        <v>2940</v>
      </c>
      <c r="C306">
        <v>5</v>
      </c>
      <c r="D306" t="s">
        <v>30</v>
      </c>
      <c r="E306">
        <v>205.32</v>
      </c>
      <c r="F306">
        <v>1026.5999999999999</v>
      </c>
    </row>
    <row r="307" spans="1:6" x14ac:dyDescent="0.25">
      <c r="A307" t="s">
        <v>2941</v>
      </c>
      <c r="B307" t="s">
        <v>2942</v>
      </c>
      <c r="C307">
        <v>2</v>
      </c>
      <c r="D307" t="s">
        <v>30</v>
      </c>
      <c r="E307">
        <v>206.5</v>
      </c>
      <c r="F307">
        <v>413</v>
      </c>
    </row>
    <row r="308" spans="1:6" x14ac:dyDescent="0.25">
      <c r="A308" t="s">
        <v>2943</v>
      </c>
      <c r="B308" t="s">
        <v>2944</v>
      </c>
      <c r="C308">
        <v>40</v>
      </c>
      <c r="D308" t="s">
        <v>30</v>
      </c>
      <c r="E308">
        <v>1</v>
      </c>
      <c r="F308">
        <v>40</v>
      </c>
    </row>
    <row r="309" spans="1:6" x14ac:dyDescent="0.25">
      <c r="A309" t="s">
        <v>2945</v>
      </c>
      <c r="B309" t="s">
        <v>2946</v>
      </c>
      <c r="C309">
        <v>16</v>
      </c>
      <c r="D309" t="s">
        <v>2826</v>
      </c>
      <c r="E309">
        <v>3422</v>
      </c>
      <c r="F309">
        <v>54752</v>
      </c>
    </row>
    <row r="310" spans="1:6" x14ac:dyDescent="0.25">
      <c r="A310" t="s">
        <v>2947</v>
      </c>
      <c r="B310" t="s">
        <v>2948</v>
      </c>
      <c r="C310">
        <v>4</v>
      </c>
      <c r="D310" t="s">
        <v>30</v>
      </c>
      <c r="E310">
        <v>1</v>
      </c>
      <c r="F310">
        <v>4</v>
      </c>
    </row>
    <row r="311" spans="1:6" x14ac:dyDescent="0.25">
      <c r="A311" t="s">
        <v>2949</v>
      </c>
      <c r="B311" t="s">
        <v>2950</v>
      </c>
      <c r="C311">
        <v>1</v>
      </c>
      <c r="D311" t="s">
        <v>30</v>
      </c>
      <c r="E311">
        <v>690.3</v>
      </c>
      <c r="F311">
        <v>690.3</v>
      </c>
    </row>
    <row r="312" spans="1:6" x14ac:dyDescent="0.25">
      <c r="A312" t="s">
        <v>2951</v>
      </c>
      <c r="B312" t="s">
        <v>2952</v>
      </c>
      <c r="C312">
        <v>6</v>
      </c>
      <c r="D312" t="s">
        <v>30</v>
      </c>
      <c r="E312">
        <v>153.4</v>
      </c>
      <c r="F312">
        <v>920.4</v>
      </c>
    </row>
    <row r="313" spans="1:6" x14ac:dyDescent="0.25">
      <c r="A313" t="s">
        <v>2953</v>
      </c>
      <c r="B313" t="s">
        <v>576</v>
      </c>
      <c r="C313">
        <v>46</v>
      </c>
      <c r="D313" t="s">
        <v>30</v>
      </c>
      <c r="E313">
        <v>589.96</v>
      </c>
      <c r="F313">
        <v>27138.16</v>
      </c>
    </row>
    <row r="314" spans="1:6" x14ac:dyDescent="0.25">
      <c r="A314" t="s">
        <v>2954</v>
      </c>
      <c r="B314" t="s">
        <v>2955</v>
      </c>
      <c r="C314">
        <v>2</v>
      </c>
      <c r="D314" t="s">
        <v>30</v>
      </c>
      <c r="E314">
        <v>151.34</v>
      </c>
      <c r="F314">
        <v>302.68</v>
      </c>
    </row>
    <row r="315" spans="1:6" x14ac:dyDescent="0.25">
      <c r="A315" t="s">
        <v>2956</v>
      </c>
      <c r="B315" t="s">
        <v>2957</v>
      </c>
      <c r="C315">
        <v>6</v>
      </c>
      <c r="D315" t="s">
        <v>30</v>
      </c>
      <c r="E315">
        <v>162.84</v>
      </c>
      <c r="F315">
        <v>977.04</v>
      </c>
    </row>
    <row r="316" spans="1:6" x14ac:dyDescent="0.25">
      <c r="A316" t="s">
        <v>2958</v>
      </c>
      <c r="B316" t="s">
        <v>2959</v>
      </c>
      <c r="C316">
        <v>1495</v>
      </c>
      <c r="D316" t="s">
        <v>30</v>
      </c>
      <c r="E316">
        <v>84.37</v>
      </c>
      <c r="F316">
        <v>126133.15</v>
      </c>
    </row>
    <row r="317" spans="1:6" x14ac:dyDescent="0.25">
      <c r="A317" t="s">
        <v>2960</v>
      </c>
      <c r="B317" t="s">
        <v>2961</v>
      </c>
      <c r="C317">
        <v>16</v>
      </c>
      <c r="D317" t="s">
        <v>30</v>
      </c>
      <c r="E317">
        <v>1003</v>
      </c>
      <c r="F317">
        <v>16048</v>
      </c>
    </row>
    <row r="318" spans="1:6" x14ac:dyDescent="0.25">
      <c r="A318" t="s">
        <v>2962</v>
      </c>
      <c r="B318" t="s">
        <v>2963</v>
      </c>
      <c r="C318">
        <v>4</v>
      </c>
      <c r="D318" t="s">
        <v>30</v>
      </c>
      <c r="E318">
        <v>837.8</v>
      </c>
      <c r="F318">
        <v>3351.2</v>
      </c>
    </row>
    <row r="319" spans="1:6" x14ac:dyDescent="0.25">
      <c r="A319" t="s">
        <v>2964</v>
      </c>
      <c r="B319" t="s">
        <v>2965</v>
      </c>
      <c r="C319">
        <v>9</v>
      </c>
      <c r="D319" t="s">
        <v>30</v>
      </c>
      <c r="E319">
        <v>837.8</v>
      </c>
      <c r="F319">
        <v>7540.2</v>
      </c>
    </row>
    <row r="320" spans="1:6" x14ac:dyDescent="0.25">
      <c r="A320" t="s">
        <v>2966</v>
      </c>
      <c r="B320" t="s">
        <v>2967</v>
      </c>
      <c r="C320">
        <v>46</v>
      </c>
      <c r="D320" t="s">
        <v>2968</v>
      </c>
      <c r="E320">
        <v>126.26</v>
      </c>
      <c r="F320">
        <v>5807.96</v>
      </c>
    </row>
    <row r="321" spans="1:6" x14ac:dyDescent="0.25">
      <c r="A321" t="s">
        <v>2969</v>
      </c>
      <c r="B321" t="s">
        <v>2970</v>
      </c>
      <c r="C321">
        <v>41</v>
      </c>
      <c r="D321" t="s">
        <v>2968</v>
      </c>
      <c r="E321">
        <v>126.26</v>
      </c>
      <c r="F321">
        <v>5176.66</v>
      </c>
    </row>
    <row r="322" spans="1:6" x14ac:dyDescent="0.25">
      <c r="A322" t="s">
        <v>2971</v>
      </c>
      <c r="B322" t="s">
        <v>2972</v>
      </c>
      <c r="C322">
        <v>39</v>
      </c>
      <c r="D322" t="s">
        <v>2968</v>
      </c>
      <c r="E322">
        <v>126.26</v>
      </c>
      <c r="F322">
        <v>4924.1400000000003</v>
      </c>
    </row>
    <row r="323" spans="1:6" x14ac:dyDescent="0.25">
      <c r="A323" t="s">
        <v>2973</v>
      </c>
      <c r="B323" t="s">
        <v>2974</v>
      </c>
      <c r="C323">
        <v>48</v>
      </c>
      <c r="D323" t="s">
        <v>2968</v>
      </c>
      <c r="E323">
        <v>126.26</v>
      </c>
      <c r="F323">
        <v>6060.48</v>
      </c>
    </row>
    <row r="324" spans="1:6" x14ac:dyDescent="0.25">
      <c r="A324" t="s">
        <v>2975</v>
      </c>
      <c r="B324" t="s">
        <v>2976</v>
      </c>
      <c r="C324">
        <v>37</v>
      </c>
      <c r="D324" t="s">
        <v>2968</v>
      </c>
      <c r="E324">
        <v>126.26</v>
      </c>
      <c r="F324">
        <v>4671.62</v>
      </c>
    </row>
    <row r="325" spans="1:6" x14ac:dyDescent="0.25">
      <c r="A325" t="s">
        <v>2977</v>
      </c>
      <c r="B325" t="s">
        <v>2978</v>
      </c>
      <c r="C325">
        <v>41</v>
      </c>
      <c r="D325" t="s">
        <v>2968</v>
      </c>
      <c r="E325">
        <v>126.26</v>
      </c>
      <c r="F325">
        <v>5176.66</v>
      </c>
    </row>
    <row r="326" spans="1:6" x14ac:dyDescent="0.25">
      <c r="A326" t="s">
        <v>2979</v>
      </c>
      <c r="B326" t="s">
        <v>2980</v>
      </c>
      <c r="C326">
        <v>37</v>
      </c>
      <c r="D326" t="s">
        <v>2968</v>
      </c>
      <c r="E326">
        <v>126.26</v>
      </c>
      <c r="F326">
        <v>4671.62</v>
      </c>
    </row>
    <row r="327" spans="1:6" x14ac:dyDescent="0.25">
      <c r="A327" t="s">
        <v>2981</v>
      </c>
      <c r="B327" t="s">
        <v>2982</v>
      </c>
      <c r="C327">
        <v>3</v>
      </c>
      <c r="D327" t="s">
        <v>30</v>
      </c>
      <c r="E327">
        <v>1</v>
      </c>
      <c r="F327">
        <v>3</v>
      </c>
    </row>
    <row r="328" spans="1:6" x14ac:dyDescent="0.25">
      <c r="A328" t="s">
        <v>2983</v>
      </c>
      <c r="B328" t="s">
        <v>2984</v>
      </c>
      <c r="C328">
        <v>2</v>
      </c>
      <c r="D328" t="s">
        <v>30</v>
      </c>
      <c r="E328">
        <v>1593</v>
      </c>
      <c r="F328">
        <v>3186</v>
      </c>
    </row>
    <row r="329" spans="1:6" x14ac:dyDescent="0.25">
      <c r="A329" t="s">
        <v>2985</v>
      </c>
      <c r="B329" t="s">
        <v>2986</v>
      </c>
      <c r="C329">
        <v>1</v>
      </c>
      <c r="D329" t="s">
        <v>30</v>
      </c>
      <c r="E329">
        <v>1</v>
      </c>
      <c r="F329">
        <v>1</v>
      </c>
    </row>
    <row r="330" spans="1:6" x14ac:dyDescent="0.25">
      <c r="A330" t="s">
        <v>2987</v>
      </c>
      <c r="B330" t="s">
        <v>2988</v>
      </c>
      <c r="C330">
        <v>24</v>
      </c>
      <c r="D330" t="s">
        <v>30</v>
      </c>
      <c r="E330">
        <v>1</v>
      </c>
      <c r="F330">
        <v>24</v>
      </c>
    </row>
    <row r="331" spans="1:6" x14ac:dyDescent="0.25">
      <c r="A331" t="s">
        <v>2989</v>
      </c>
      <c r="B331" t="s">
        <v>2990</v>
      </c>
      <c r="C331">
        <v>9</v>
      </c>
      <c r="D331" t="s">
        <v>30</v>
      </c>
      <c r="E331">
        <v>1</v>
      </c>
      <c r="F331">
        <v>9</v>
      </c>
    </row>
    <row r="332" spans="1:6" x14ac:dyDescent="0.25">
      <c r="A332" t="s">
        <v>2991</v>
      </c>
      <c r="B332" t="s">
        <v>2992</v>
      </c>
      <c r="C332">
        <v>4</v>
      </c>
      <c r="D332" t="s">
        <v>30</v>
      </c>
      <c r="E332">
        <v>164.02</v>
      </c>
      <c r="F332">
        <v>656.08</v>
      </c>
    </row>
    <row r="333" spans="1:6" x14ac:dyDescent="0.25">
      <c r="A333" t="s">
        <v>2993</v>
      </c>
      <c r="B333" t="s">
        <v>2994</v>
      </c>
      <c r="C333">
        <v>9</v>
      </c>
      <c r="D333" t="s">
        <v>30</v>
      </c>
      <c r="E333">
        <v>3504.6</v>
      </c>
      <c r="F333">
        <v>31541.4</v>
      </c>
    </row>
    <row r="334" spans="1:6" x14ac:dyDescent="0.25">
      <c r="A334" t="s">
        <v>2995</v>
      </c>
      <c r="B334" t="s">
        <v>2996</v>
      </c>
      <c r="C334">
        <v>5</v>
      </c>
      <c r="D334" t="s">
        <v>30</v>
      </c>
      <c r="E334">
        <v>92.04</v>
      </c>
      <c r="F334">
        <v>460.2</v>
      </c>
    </row>
    <row r="335" spans="1:6" x14ac:dyDescent="0.25">
      <c r="A335" t="s">
        <v>4261</v>
      </c>
      <c r="B335" t="s">
        <v>4262</v>
      </c>
      <c r="C335">
        <v>40</v>
      </c>
      <c r="D335" t="s">
        <v>30</v>
      </c>
      <c r="E335">
        <v>175.23</v>
      </c>
      <c r="F335">
        <v>7009.2</v>
      </c>
    </row>
    <row r="336" spans="1:6" x14ac:dyDescent="0.25">
      <c r="A336" t="s">
        <v>2997</v>
      </c>
      <c r="B336" t="s">
        <v>2998</v>
      </c>
      <c r="C336">
        <v>4</v>
      </c>
      <c r="D336" t="s">
        <v>30</v>
      </c>
      <c r="E336">
        <v>130.97999999999999</v>
      </c>
      <c r="F336">
        <v>523.91999999999996</v>
      </c>
    </row>
    <row r="337" spans="1:6" x14ac:dyDescent="0.25">
      <c r="A337" t="s">
        <v>2999</v>
      </c>
      <c r="B337" t="s">
        <v>3000</v>
      </c>
      <c r="C337">
        <v>50</v>
      </c>
      <c r="D337" t="s">
        <v>30</v>
      </c>
      <c r="E337">
        <v>29.5</v>
      </c>
      <c r="F337">
        <v>1475</v>
      </c>
    </row>
    <row r="338" spans="1:6" x14ac:dyDescent="0.25">
      <c r="A338" t="s">
        <v>3001</v>
      </c>
      <c r="B338" t="s">
        <v>3002</v>
      </c>
      <c r="C338">
        <v>26</v>
      </c>
      <c r="D338" t="s">
        <v>30</v>
      </c>
      <c r="E338">
        <v>1770</v>
      </c>
      <c r="F338">
        <v>46020</v>
      </c>
    </row>
    <row r="339" spans="1:6" x14ac:dyDescent="0.25">
      <c r="A339" t="s">
        <v>3003</v>
      </c>
      <c r="B339" t="s">
        <v>3004</v>
      </c>
      <c r="C339">
        <v>5</v>
      </c>
      <c r="D339" t="s">
        <v>30</v>
      </c>
      <c r="E339">
        <v>7788</v>
      </c>
      <c r="F339">
        <v>38940</v>
      </c>
    </row>
    <row r="340" spans="1:6" x14ac:dyDescent="0.25">
      <c r="A340" t="s">
        <v>3005</v>
      </c>
      <c r="B340" t="s">
        <v>3006</v>
      </c>
      <c r="C340">
        <v>3</v>
      </c>
      <c r="D340" t="s">
        <v>30</v>
      </c>
      <c r="E340">
        <v>1</v>
      </c>
      <c r="F340">
        <v>3</v>
      </c>
    </row>
    <row r="341" spans="1:6" x14ac:dyDescent="0.25">
      <c r="A341" t="s">
        <v>4263</v>
      </c>
      <c r="B341" t="s">
        <v>4264</v>
      </c>
      <c r="C341">
        <v>2</v>
      </c>
      <c r="D341" t="s">
        <v>30</v>
      </c>
      <c r="E341">
        <v>1770</v>
      </c>
      <c r="F341">
        <v>3540</v>
      </c>
    </row>
    <row r="342" spans="1:6" x14ac:dyDescent="0.25">
      <c r="A342" t="s">
        <v>3007</v>
      </c>
      <c r="B342" t="s">
        <v>3008</v>
      </c>
      <c r="C342">
        <v>9</v>
      </c>
      <c r="D342" t="s">
        <v>30</v>
      </c>
      <c r="E342">
        <v>1162.3</v>
      </c>
      <c r="F342">
        <v>10460.700000000001</v>
      </c>
    </row>
    <row r="343" spans="1:6" x14ac:dyDescent="0.25">
      <c r="A343" t="s">
        <v>3009</v>
      </c>
      <c r="B343" t="s">
        <v>3010</v>
      </c>
      <c r="C343">
        <v>505</v>
      </c>
      <c r="D343" t="s">
        <v>30</v>
      </c>
      <c r="E343">
        <v>17.248514851485101</v>
      </c>
      <c r="F343">
        <v>8710.5</v>
      </c>
    </row>
    <row r="344" spans="1:6" x14ac:dyDescent="0.25">
      <c r="A344" t="s">
        <v>3011</v>
      </c>
      <c r="B344" t="s">
        <v>3012</v>
      </c>
      <c r="C344">
        <v>415</v>
      </c>
      <c r="D344" t="s">
        <v>30</v>
      </c>
      <c r="E344">
        <v>90.419277108433704</v>
      </c>
      <c r="F344">
        <v>37524</v>
      </c>
    </row>
    <row r="345" spans="1:6" x14ac:dyDescent="0.25">
      <c r="A345" t="s">
        <v>4266</v>
      </c>
      <c r="B345" t="s">
        <v>4267</v>
      </c>
      <c r="C345">
        <v>120</v>
      </c>
      <c r="D345" t="s">
        <v>30</v>
      </c>
      <c r="E345">
        <v>81.42</v>
      </c>
      <c r="F345">
        <v>9770.4</v>
      </c>
    </row>
    <row r="346" spans="1:6" x14ac:dyDescent="0.25">
      <c r="A346" t="s">
        <v>3013</v>
      </c>
      <c r="B346" t="s">
        <v>3014</v>
      </c>
      <c r="C346">
        <v>179</v>
      </c>
      <c r="D346" t="s">
        <v>30</v>
      </c>
      <c r="E346">
        <v>2200</v>
      </c>
      <c r="F346">
        <v>393800</v>
      </c>
    </row>
    <row r="347" spans="1:6" x14ac:dyDescent="0.25">
      <c r="A347" t="s">
        <v>3015</v>
      </c>
      <c r="B347" t="s">
        <v>3016</v>
      </c>
      <c r="C347">
        <v>1</v>
      </c>
      <c r="D347" t="s">
        <v>30</v>
      </c>
      <c r="E347">
        <v>572.29999999999995</v>
      </c>
      <c r="F347">
        <v>572.29999999999995</v>
      </c>
    </row>
    <row r="348" spans="1:6" x14ac:dyDescent="0.25">
      <c r="A348" t="s">
        <v>3017</v>
      </c>
      <c r="B348" t="s">
        <v>3018</v>
      </c>
      <c r="C348">
        <v>37</v>
      </c>
      <c r="D348" t="s">
        <v>30</v>
      </c>
      <c r="E348">
        <v>141.6</v>
      </c>
      <c r="F348">
        <v>5239.2</v>
      </c>
    </row>
    <row r="349" spans="1:6" x14ac:dyDescent="0.25">
      <c r="A349" t="s">
        <v>3019</v>
      </c>
      <c r="B349" t="s">
        <v>3020</v>
      </c>
      <c r="C349">
        <v>32</v>
      </c>
      <c r="D349" t="s">
        <v>30</v>
      </c>
      <c r="E349">
        <v>141.6</v>
      </c>
      <c r="F349">
        <v>4531.2</v>
      </c>
    </row>
    <row r="350" spans="1:6" x14ac:dyDescent="0.25">
      <c r="A350" t="s">
        <v>3021</v>
      </c>
      <c r="B350" t="s">
        <v>3022</v>
      </c>
      <c r="C350">
        <v>37</v>
      </c>
      <c r="D350" t="s">
        <v>30</v>
      </c>
      <c r="E350">
        <v>141.6</v>
      </c>
      <c r="F350">
        <v>5239.2</v>
      </c>
    </row>
    <row r="351" spans="1:6" x14ac:dyDescent="0.25">
      <c r="A351" t="s">
        <v>3023</v>
      </c>
      <c r="B351" t="s">
        <v>3024</v>
      </c>
      <c r="C351">
        <v>37</v>
      </c>
      <c r="D351" t="s">
        <v>30</v>
      </c>
      <c r="E351">
        <v>41.3</v>
      </c>
      <c r="F351">
        <v>1528.1</v>
      </c>
    </row>
    <row r="352" spans="1:6" x14ac:dyDescent="0.25">
      <c r="A352" t="s">
        <v>3025</v>
      </c>
      <c r="B352" t="s">
        <v>3026</v>
      </c>
      <c r="C352">
        <v>32</v>
      </c>
      <c r="D352" t="s">
        <v>30</v>
      </c>
      <c r="E352">
        <v>41.3</v>
      </c>
      <c r="F352">
        <v>1321.6</v>
      </c>
    </row>
    <row r="353" spans="1:6" x14ac:dyDescent="0.25">
      <c r="A353" t="s">
        <v>3027</v>
      </c>
      <c r="B353" t="s">
        <v>3028</v>
      </c>
      <c r="C353">
        <v>37</v>
      </c>
      <c r="D353" t="s">
        <v>30</v>
      </c>
      <c r="E353">
        <v>41.3</v>
      </c>
      <c r="F353">
        <v>1528.1</v>
      </c>
    </row>
    <row r="354" spans="1:6" x14ac:dyDescent="0.25">
      <c r="A354" t="s">
        <v>3029</v>
      </c>
      <c r="B354" t="s">
        <v>3030</v>
      </c>
      <c r="C354">
        <v>27</v>
      </c>
      <c r="D354" t="s">
        <v>30</v>
      </c>
      <c r="E354">
        <v>141.6</v>
      </c>
      <c r="F354">
        <v>3823.2</v>
      </c>
    </row>
    <row r="355" spans="1:6" x14ac:dyDescent="0.25">
      <c r="A355" t="s">
        <v>3031</v>
      </c>
      <c r="B355" t="s">
        <v>3032</v>
      </c>
      <c r="C355">
        <v>37</v>
      </c>
      <c r="D355" t="s">
        <v>30</v>
      </c>
      <c r="E355">
        <v>182.9</v>
      </c>
      <c r="F355">
        <v>6767.3</v>
      </c>
    </row>
    <row r="356" spans="1:6" x14ac:dyDescent="0.25">
      <c r="A356" t="s">
        <v>3033</v>
      </c>
      <c r="B356" t="s">
        <v>3034</v>
      </c>
      <c r="C356">
        <v>37</v>
      </c>
      <c r="D356" t="s">
        <v>30</v>
      </c>
      <c r="E356">
        <v>141.6</v>
      </c>
      <c r="F356">
        <v>5239.2</v>
      </c>
    </row>
    <row r="357" spans="1:6" x14ac:dyDescent="0.25">
      <c r="A357" t="s">
        <v>3035</v>
      </c>
      <c r="B357" t="s">
        <v>3036</v>
      </c>
      <c r="C357">
        <v>50</v>
      </c>
      <c r="D357" t="s">
        <v>30</v>
      </c>
      <c r="E357">
        <v>141.6</v>
      </c>
      <c r="F357">
        <v>7080</v>
      </c>
    </row>
    <row r="358" spans="1:6" x14ac:dyDescent="0.25">
      <c r="A358" t="s">
        <v>3037</v>
      </c>
      <c r="B358" t="s">
        <v>3038</v>
      </c>
      <c r="C358">
        <v>2</v>
      </c>
      <c r="D358" t="s">
        <v>30</v>
      </c>
      <c r="E358">
        <v>12980.26</v>
      </c>
      <c r="F358">
        <v>25960.52</v>
      </c>
    </row>
    <row r="359" spans="1:6" x14ac:dyDescent="0.25">
      <c r="A359" t="s">
        <v>3039</v>
      </c>
      <c r="B359" t="s">
        <v>3040</v>
      </c>
      <c r="C359">
        <v>40</v>
      </c>
      <c r="D359" t="s">
        <v>30</v>
      </c>
      <c r="E359">
        <v>295</v>
      </c>
      <c r="F359">
        <v>11800</v>
      </c>
    </row>
    <row r="360" spans="1:6" x14ac:dyDescent="0.25">
      <c r="A360" t="s">
        <v>3041</v>
      </c>
      <c r="B360" t="s">
        <v>3042</v>
      </c>
      <c r="C360">
        <v>200</v>
      </c>
      <c r="D360" t="s">
        <v>30</v>
      </c>
      <c r="E360">
        <v>1</v>
      </c>
      <c r="F360">
        <v>200</v>
      </c>
    </row>
    <row r="361" spans="1:6" x14ac:dyDescent="0.25">
      <c r="A361" t="s">
        <v>3043</v>
      </c>
      <c r="B361" t="s">
        <v>3044</v>
      </c>
      <c r="C361">
        <v>2</v>
      </c>
      <c r="D361" t="s">
        <v>30</v>
      </c>
      <c r="E361">
        <v>2773</v>
      </c>
      <c r="F361">
        <v>5546</v>
      </c>
    </row>
    <row r="362" spans="1:6" x14ac:dyDescent="0.25">
      <c r="A362" t="s">
        <v>3045</v>
      </c>
      <c r="B362" t="s">
        <v>3046</v>
      </c>
      <c r="C362">
        <v>9</v>
      </c>
      <c r="D362" t="s">
        <v>30</v>
      </c>
      <c r="E362">
        <v>2330.5</v>
      </c>
      <c r="F362">
        <v>20974.5</v>
      </c>
    </row>
    <row r="363" spans="1:6" x14ac:dyDescent="0.25">
      <c r="A363" t="s">
        <v>3047</v>
      </c>
      <c r="B363" t="s">
        <v>3048</v>
      </c>
      <c r="C363">
        <v>2</v>
      </c>
      <c r="D363" t="s">
        <v>30</v>
      </c>
      <c r="E363">
        <v>3417.87</v>
      </c>
      <c r="F363">
        <v>6835.74</v>
      </c>
    </row>
    <row r="364" spans="1:6" x14ac:dyDescent="0.25">
      <c r="A364" t="s">
        <v>3049</v>
      </c>
      <c r="B364" t="s">
        <v>3050</v>
      </c>
      <c r="C364">
        <v>9</v>
      </c>
      <c r="D364" t="s">
        <v>30</v>
      </c>
      <c r="E364">
        <v>405</v>
      </c>
      <c r="F364">
        <v>3645</v>
      </c>
    </row>
    <row r="365" spans="1:6" x14ac:dyDescent="0.25">
      <c r="A365" t="s">
        <v>3053</v>
      </c>
      <c r="B365" t="s">
        <v>3054</v>
      </c>
      <c r="C365">
        <v>4</v>
      </c>
      <c r="D365" t="s">
        <v>200</v>
      </c>
      <c r="E365">
        <v>1</v>
      </c>
      <c r="F365">
        <v>4</v>
      </c>
    </row>
    <row r="366" spans="1:6" x14ac:dyDescent="0.25">
      <c r="A366" t="s">
        <v>3055</v>
      </c>
      <c r="B366" t="s">
        <v>3056</v>
      </c>
      <c r="C366">
        <v>3091</v>
      </c>
      <c r="D366" t="s">
        <v>30</v>
      </c>
      <c r="E366">
        <v>324.5</v>
      </c>
      <c r="F366">
        <v>1003029.5</v>
      </c>
    </row>
    <row r="367" spans="1:6" x14ac:dyDescent="0.25">
      <c r="A367" t="s">
        <v>3057</v>
      </c>
      <c r="B367" t="s">
        <v>3058</v>
      </c>
      <c r="C367">
        <v>257</v>
      </c>
      <c r="D367" t="s">
        <v>30</v>
      </c>
      <c r="E367">
        <v>881.08809338521405</v>
      </c>
      <c r="F367">
        <v>226439.64</v>
      </c>
    </row>
    <row r="368" spans="1:6" x14ac:dyDescent="0.25">
      <c r="A368" t="s">
        <v>3059</v>
      </c>
      <c r="B368" t="s">
        <v>3060</v>
      </c>
      <c r="C368">
        <v>328</v>
      </c>
      <c r="D368" t="s">
        <v>30</v>
      </c>
      <c r="E368">
        <v>65.313841463414605</v>
      </c>
      <c r="F368">
        <v>21422.94</v>
      </c>
    </row>
    <row r="369" spans="1:6" x14ac:dyDescent="0.25">
      <c r="A369" t="s">
        <v>3061</v>
      </c>
      <c r="B369" t="s">
        <v>3062</v>
      </c>
      <c r="C369">
        <v>70</v>
      </c>
      <c r="D369" t="s">
        <v>30</v>
      </c>
      <c r="E369">
        <v>223.02</v>
      </c>
      <c r="F369">
        <v>15611.4</v>
      </c>
    </row>
    <row r="370" spans="1:6" x14ac:dyDescent="0.25">
      <c r="A370" t="s">
        <v>3063</v>
      </c>
      <c r="B370" t="s">
        <v>3064</v>
      </c>
      <c r="C370">
        <v>81</v>
      </c>
      <c r="D370" t="s">
        <v>30</v>
      </c>
      <c r="E370">
        <v>148.68</v>
      </c>
      <c r="F370">
        <v>12043.08</v>
      </c>
    </row>
    <row r="371" spans="1:6" x14ac:dyDescent="0.25">
      <c r="A371" t="s">
        <v>3065</v>
      </c>
      <c r="B371" t="s">
        <v>3066</v>
      </c>
      <c r="C371">
        <v>2</v>
      </c>
      <c r="D371" t="s">
        <v>30</v>
      </c>
      <c r="E371">
        <v>1</v>
      </c>
      <c r="F371">
        <v>2</v>
      </c>
    </row>
    <row r="372" spans="1:6" x14ac:dyDescent="0.25">
      <c r="A372" t="s">
        <v>3067</v>
      </c>
      <c r="B372" t="s">
        <v>3068</v>
      </c>
      <c r="C372">
        <v>6</v>
      </c>
      <c r="D372" t="s">
        <v>30</v>
      </c>
      <c r="E372">
        <v>173.4</v>
      </c>
      <c r="F372">
        <v>1040.4000000000001</v>
      </c>
    </row>
    <row r="373" spans="1:6" x14ac:dyDescent="0.25">
      <c r="A373" t="s">
        <v>3069</v>
      </c>
      <c r="B373" t="s">
        <v>3070</v>
      </c>
      <c r="C373">
        <v>50</v>
      </c>
      <c r="D373" t="s">
        <v>30</v>
      </c>
      <c r="E373">
        <v>236</v>
      </c>
      <c r="F373">
        <v>11800</v>
      </c>
    </row>
    <row r="374" spans="1:6" x14ac:dyDescent="0.25">
      <c r="A374" t="s">
        <v>3071</v>
      </c>
      <c r="B374" t="s">
        <v>3072</v>
      </c>
      <c r="C374">
        <v>50</v>
      </c>
      <c r="D374" t="s">
        <v>30</v>
      </c>
      <c r="E374">
        <v>767</v>
      </c>
      <c r="F374">
        <v>38350</v>
      </c>
    </row>
    <row r="375" spans="1:6" x14ac:dyDescent="0.25">
      <c r="A375" t="s">
        <v>3073</v>
      </c>
      <c r="B375" t="s">
        <v>3074</v>
      </c>
      <c r="C375">
        <v>50</v>
      </c>
      <c r="D375" t="s">
        <v>30</v>
      </c>
      <c r="E375">
        <v>236</v>
      </c>
      <c r="F375">
        <v>11800</v>
      </c>
    </row>
    <row r="376" spans="1:6" x14ac:dyDescent="0.25">
      <c r="A376" t="s">
        <v>3075</v>
      </c>
      <c r="B376" t="s">
        <v>3076</v>
      </c>
      <c r="C376">
        <v>10</v>
      </c>
      <c r="D376" t="s">
        <v>30</v>
      </c>
      <c r="E376">
        <v>944</v>
      </c>
      <c r="F376">
        <v>9440</v>
      </c>
    </row>
    <row r="377" spans="1:6" x14ac:dyDescent="0.25">
      <c r="A377" t="s">
        <v>3077</v>
      </c>
      <c r="B377" t="s">
        <v>3078</v>
      </c>
      <c r="C377">
        <v>27</v>
      </c>
      <c r="D377" t="s">
        <v>30</v>
      </c>
      <c r="E377">
        <v>237.18</v>
      </c>
      <c r="F377">
        <v>6403.86</v>
      </c>
    </row>
    <row r="378" spans="1:6" x14ac:dyDescent="0.25">
      <c r="A378" t="s">
        <v>3079</v>
      </c>
      <c r="B378" t="s">
        <v>3080</v>
      </c>
      <c r="C378">
        <v>1333</v>
      </c>
      <c r="D378" t="s">
        <v>30</v>
      </c>
      <c r="E378">
        <v>270.58346586646701</v>
      </c>
      <c r="F378">
        <v>360687.76</v>
      </c>
    </row>
    <row r="379" spans="1:6" x14ac:dyDescent="0.25">
      <c r="A379" t="s">
        <v>3081</v>
      </c>
      <c r="B379" t="s">
        <v>3082</v>
      </c>
      <c r="C379">
        <v>1</v>
      </c>
      <c r="D379" t="s">
        <v>30</v>
      </c>
      <c r="E379">
        <v>337.48</v>
      </c>
      <c r="F379">
        <v>337.48</v>
      </c>
    </row>
    <row r="380" spans="1:6" x14ac:dyDescent="0.25">
      <c r="A380" t="s">
        <v>4270</v>
      </c>
      <c r="B380" t="s">
        <v>4271</v>
      </c>
      <c r="C380">
        <v>190</v>
      </c>
      <c r="D380" t="s">
        <v>30</v>
      </c>
      <c r="E380">
        <v>27.02</v>
      </c>
      <c r="F380">
        <v>5133.8</v>
      </c>
    </row>
    <row r="381" spans="1:6" x14ac:dyDescent="0.25">
      <c r="A381" t="s">
        <v>4405</v>
      </c>
      <c r="B381" t="s">
        <v>4406</v>
      </c>
      <c r="C381">
        <v>120</v>
      </c>
      <c r="D381" t="s">
        <v>30</v>
      </c>
      <c r="E381">
        <v>20.059999999999999</v>
      </c>
      <c r="F381">
        <v>2407.1999999999998</v>
      </c>
    </row>
    <row r="382" spans="1:6" x14ac:dyDescent="0.25">
      <c r="A382" t="s">
        <v>3083</v>
      </c>
      <c r="B382" t="s">
        <v>3084</v>
      </c>
      <c r="C382">
        <v>66</v>
      </c>
      <c r="D382" t="s">
        <v>30</v>
      </c>
      <c r="E382">
        <v>20.059999999999999</v>
      </c>
      <c r="F382">
        <v>1323.96</v>
      </c>
    </row>
    <row r="383" spans="1:6" x14ac:dyDescent="0.25">
      <c r="A383" t="s">
        <v>3085</v>
      </c>
      <c r="B383" t="s">
        <v>3086</v>
      </c>
      <c r="C383">
        <v>68</v>
      </c>
      <c r="D383" t="s">
        <v>30</v>
      </c>
      <c r="E383">
        <v>20.059999999999999</v>
      </c>
      <c r="F383">
        <v>1364.08</v>
      </c>
    </row>
    <row r="384" spans="1:6" x14ac:dyDescent="0.25">
      <c r="A384" t="s">
        <v>4407</v>
      </c>
      <c r="B384" t="s">
        <v>4408</v>
      </c>
      <c r="C384">
        <v>118</v>
      </c>
      <c r="D384" t="s">
        <v>30</v>
      </c>
      <c r="E384">
        <v>20.059999999999999</v>
      </c>
      <c r="F384">
        <v>2367.08</v>
      </c>
    </row>
    <row r="385" spans="1:6" x14ac:dyDescent="0.25">
      <c r="A385" t="s">
        <v>3087</v>
      </c>
      <c r="B385" t="s">
        <v>3088</v>
      </c>
      <c r="C385">
        <v>72</v>
      </c>
      <c r="D385" t="s">
        <v>30</v>
      </c>
      <c r="E385">
        <v>20.059999999999999</v>
      </c>
      <c r="F385">
        <v>1444.32</v>
      </c>
    </row>
    <row r="386" spans="1:6" x14ac:dyDescent="0.25">
      <c r="A386" t="s">
        <v>3089</v>
      </c>
      <c r="B386" t="s">
        <v>3090</v>
      </c>
      <c r="C386">
        <v>72</v>
      </c>
      <c r="D386" t="s">
        <v>30</v>
      </c>
      <c r="E386">
        <v>20.059999999999999</v>
      </c>
      <c r="F386">
        <v>1444.32</v>
      </c>
    </row>
    <row r="387" spans="1:6" x14ac:dyDescent="0.25">
      <c r="A387" t="s">
        <v>3091</v>
      </c>
      <c r="B387" t="s">
        <v>3092</v>
      </c>
      <c r="C387">
        <v>72</v>
      </c>
      <c r="D387" t="s">
        <v>30</v>
      </c>
      <c r="E387">
        <v>20.059999999999999</v>
      </c>
      <c r="F387">
        <v>1444.32</v>
      </c>
    </row>
    <row r="388" spans="1:6" x14ac:dyDescent="0.25">
      <c r="A388" t="s">
        <v>3093</v>
      </c>
      <c r="B388" t="s">
        <v>3094</v>
      </c>
      <c r="C388">
        <v>48</v>
      </c>
      <c r="D388" t="s">
        <v>30</v>
      </c>
      <c r="E388">
        <v>20.059999999999999</v>
      </c>
      <c r="F388">
        <v>962.88</v>
      </c>
    </row>
    <row r="389" spans="1:6" x14ac:dyDescent="0.25">
      <c r="A389" t="s">
        <v>3095</v>
      </c>
      <c r="B389" t="s">
        <v>3096</v>
      </c>
      <c r="C389">
        <v>54</v>
      </c>
      <c r="D389" t="s">
        <v>30</v>
      </c>
      <c r="E389">
        <v>20.059999999999999</v>
      </c>
      <c r="F389">
        <v>1083.24</v>
      </c>
    </row>
    <row r="390" spans="1:6" x14ac:dyDescent="0.25">
      <c r="A390" t="s">
        <v>3097</v>
      </c>
      <c r="B390" t="s">
        <v>3098</v>
      </c>
      <c r="C390">
        <v>70</v>
      </c>
      <c r="D390" t="s">
        <v>30</v>
      </c>
      <c r="E390">
        <v>20.059999999999999</v>
      </c>
      <c r="F390">
        <v>1404.2</v>
      </c>
    </row>
    <row r="391" spans="1:6" x14ac:dyDescent="0.25">
      <c r="A391" t="s">
        <v>3099</v>
      </c>
      <c r="B391" t="s">
        <v>3100</v>
      </c>
      <c r="C391">
        <v>62</v>
      </c>
      <c r="D391" t="s">
        <v>30</v>
      </c>
      <c r="E391">
        <v>20.059999999999999</v>
      </c>
      <c r="F391">
        <v>1243.72</v>
      </c>
    </row>
    <row r="392" spans="1:6" x14ac:dyDescent="0.25">
      <c r="A392" t="s">
        <v>3101</v>
      </c>
      <c r="B392" t="s">
        <v>3102</v>
      </c>
      <c r="C392">
        <v>3</v>
      </c>
      <c r="D392" t="s">
        <v>30</v>
      </c>
      <c r="E392">
        <v>7248.74</v>
      </c>
      <c r="F392">
        <v>21746.22</v>
      </c>
    </row>
    <row r="393" spans="1:6" x14ac:dyDescent="0.25">
      <c r="A393" t="s">
        <v>3103</v>
      </c>
      <c r="B393" t="s">
        <v>3104</v>
      </c>
      <c r="C393">
        <v>5</v>
      </c>
      <c r="D393" t="s">
        <v>30</v>
      </c>
      <c r="E393">
        <v>3333.5</v>
      </c>
      <c r="F393">
        <v>16667.5</v>
      </c>
    </row>
    <row r="394" spans="1:6" x14ac:dyDescent="0.25">
      <c r="A394" t="s">
        <v>3105</v>
      </c>
      <c r="B394" t="s">
        <v>3106</v>
      </c>
      <c r="C394">
        <v>5</v>
      </c>
      <c r="D394" t="s">
        <v>30</v>
      </c>
      <c r="E394">
        <v>3333.5</v>
      </c>
      <c r="F394">
        <v>16667.5</v>
      </c>
    </row>
    <row r="395" spans="1:6" x14ac:dyDescent="0.25">
      <c r="A395" t="s">
        <v>4409</v>
      </c>
      <c r="B395" t="s">
        <v>4410</v>
      </c>
      <c r="C395">
        <v>449</v>
      </c>
      <c r="D395" t="s">
        <v>30</v>
      </c>
      <c r="E395">
        <v>100.3</v>
      </c>
      <c r="F395">
        <v>45034.7</v>
      </c>
    </row>
    <row r="396" spans="1:6" x14ac:dyDescent="0.25">
      <c r="A396" t="s">
        <v>3107</v>
      </c>
      <c r="B396" t="s">
        <v>3108</v>
      </c>
      <c r="C396">
        <v>300</v>
      </c>
      <c r="D396" t="s">
        <v>30</v>
      </c>
      <c r="E396">
        <v>147.5</v>
      </c>
      <c r="F396">
        <v>44250</v>
      </c>
    </row>
    <row r="397" spans="1:6" x14ac:dyDescent="0.25">
      <c r="A397" t="s">
        <v>3109</v>
      </c>
      <c r="B397" t="s">
        <v>3110</v>
      </c>
      <c r="C397">
        <v>1</v>
      </c>
      <c r="D397" t="s">
        <v>30</v>
      </c>
      <c r="E397">
        <v>14868</v>
      </c>
      <c r="F397">
        <v>14868</v>
      </c>
    </row>
    <row r="398" spans="1:6" x14ac:dyDescent="0.25">
      <c r="A398" t="s">
        <v>3111</v>
      </c>
      <c r="B398" t="s">
        <v>3112</v>
      </c>
      <c r="C398">
        <v>53</v>
      </c>
      <c r="D398" t="s">
        <v>30</v>
      </c>
      <c r="E398">
        <v>80.037735849056602</v>
      </c>
      <c r="F398">
        <v>4242</v>
      </c>
    </row>
    <row r="399" spans="1:6" x14ac:dyDescent="0.25">
      <c r="A399" t="s">
        <v>3113</v>
      </c>
      <c r="B399" t="s">
        <v>3114</v>
      </c>
      <c r="C399">
        <v>11</v>
      </c>
      <c r="D399" t="s">
        <v>30</v>
      </c>
      <c r="E399">
        <v>460.2</v>
      </c>
      <c r="F399">
        <v>5062.2</v>
      </c>
    </row>
    <row r="400" spans="1:6" x14ac:dyDescent="0.25">
      <c r="A400" t="s">
        <v>3115</v>
      </c>
      <c r="B400" t="s">
        <v>3116</v>
      </c>
      <c r="C400">
        <v>39</v>
      </c>
      <c r="D400" t="s">
        <v>30</v>
      </c>
      <c r="E400">
        <v>1</v>
      </c>
      <c r="F400">
        <v>39</v>
      </c>
    </row>
    <row r="401" spans="1:6" x14ac:dyDescent="0.25">
      <c r="A401" t="s">
        <v>3117</v>
      </c>
      <c r="B401" t="s">
        <v>3118</v>
      </c>
      <c r="C401">
        <v>34</v>
      </c>
      <c r="D401" t="s">
        <v>30</v>
      </c>
      <c r="E401">
        <v>60.720588235294102</v>
      </c>
      <c r="F401">
        <v>2064.5</v>
      </c>
    </row>
    <row r="402" spans="1:6" x14ac:dyDescent="0.25">
      <c r="A402" t="s">
        <v>3119</v>
      </c>
      <c r="B402" t="s">
        <v>3120</v>
      </c>
      <c r="C402">
        <v>3900</v>
      </c>
      <c r="D402" t="s">
        <v>30</v>
      </c>
      <c r="E402">
        <v>65.27</v>
      </c>
      <c r="F402">
        <v>254553</v>
      </c>
    </row>
    <row r="403" spans="1:6" x14ac:dyDescent="0.25">
      <c r="A403" t="s">
        <v>3121</v>
      </c>
      <c r="B403" t="s">
        <v>3122</v>
      </c>
      <c r="C403">
        <v>2073</v>
      </c>
      <c r="D403" t="s">
        <v>30</v>
      </c>
      <c r="E403">
        <v>7.75664254703329</v>
      </c>
      <c r="F403">
        <v>16079.52</v>
      </c>
    </row>
    <row r="404" spans="1:6" x14ac:dyDescent="0.25">
      <c r="A404" t="s">
        <v>3123</v>
      </c>
      <c r="B404" t="s">
        <v>3124</v>
      </c>
      <c r="C404">
        <v>30</v>
      </c>
      <c r="D404" t="s">
        <v>30</v>
      </c>
      <c r="E404">
        <v>499.24</v>
      </c>
      <c r="F404">
        <v>14977.2</v>
      </c>
    </row>
    <row r="405" spans="1:6" x14ac:dyDescent="0.25">
      <c r="A405" t="s">
        <v>3125</v>
      </c>
      <c r="B405" t="s">
        <v>3126</v>
      </c>
      <c r="C405">
        <v>5</v>
      </c>
      <c r="D405" t="s">
        <v>30</v>
      </c>
      <c r="E405">
        <v>1</v>
      </c>
      <c r="F405">
        <v>5</v>
      </c>
    </row>
    <row r="406" spans="1:6" x14ac:dyDescent="0.25">
      <c r="A406" t="s">
        <v>3127</v>
      </c>
      <c r="B406" t="s">
        <v>3128</v>
      </c>
      <c r="C406">
        <v>6</v>
      </c>
      <c r="D406" t="s">
        <v>30</v>
      </c>
      <c r="E406">
        <v>5310</v>
      </c>
      <c r="F406">
        <v>31860</v>
      </c>
    </row>
    <row r="407" spans="1:6" x14ac:dyDescent="0.25">
      <c r="A407" t="s">
        <v>3129</v>
      </c>
      <c r="B407" t="s">
        <v>3130</v>
      </c>
      <c r="C407">
        <v>12</v>
      </c>
      <c r="D407" t="s">
        <v>30</v>
      </c>
      <c r="E407">
        <v>525.1</v>
      </c>
      <c r="F407">
        <v>6301.2</v>
      </c>
    </row>
    <row r="408" spans="1:6" x14ac:dyDescent="0.25">
      <c r="A408" t="s">
        <v>3131</v>
      </c>
      <c r="B408" t="s">
        <v>3132</v>
      </c>
      <c r="C408">
        <v>29</v>
      </c>
      <c r="D408" t="s">
        <v>3133</v>
      </c>
      <c r="E408">
        <v>1829</v>
      </c>
      <c r="F408">
        <v>53041</v>
      </c>
    </row>
    <row r="409" spans="1:6" x14ac:dyDescent="0.25">
      <c r="A409" t="s">
        <v>3134</v>
      </c>
      <c r="B409" t="s">
        <v>3135</v>
      </c>
      <c r="C409">
        <v>25</v>
      </c>
      <c r="D409" t="s">
        <v>3136</v>
      </c>
      <c r="E409">
        <v>885</v>
      </c>
      <c r="F409">
        <v>22125</v>
      </c>
    </row>
    <row r="410" spans="1:6" x14ac:dyDescent="0.25">
      <c r="A410" t="s">
        <v>3137</v>
      </c>
      <c r="B410" t="s">
        <v>3138</v>
      </c>
      <c r="C410">
        <v>1</v>
      </c>
      <c r="D410" t="s">
        <v>30</v>
      </c>
      <c r="E410">
        <v>8742.5</v>
      </c>
      <c r="F410">
        <v>8742.5</v>
      </c>
    </row>
    <row r="411" spans="1:6" x14ac:dyDescent="0.25">
      <c r="A411" t="s">
        <v>3139</v>
      </c>
      <c r="B411" t="s">
        <v>3140</v>
      </c>
      <c r="C411">
        <v>1</v>
      </c>
      <c r="D411" t="s">
        <v>30</v>
      </c>
      <c r="E411">
        <v>820</v>
      </c>
      <c r="F411">
        <v>820</v>
      </c>
    </row>
    <row r="412" spans="1:6" x14ac:dyDescent="0.25">
      <c r="A412" t="s">
        <v>3141</v>
      </c>
      <c r="B412" t="s">
        <v>3142</v>
      </c>
      <c r="C412">
        <v>10</v>
      </c>
      <c r="D412" t="s">
        <v>30</v>
      </c>
      <c r="E412">
        <v>1</v>
      </c>
      <c r="F412">
        <v>10</v>
      </c>
    </row>
    <row r="413" spans="1:6" x14ac:dyDescent="0.25">
      <c r="A413" t="s">
        <v>3143</v>
      </c>
      <c r="B413" t="s">
        <v>3144</v>
      </c>
      <c r="C413">
        <v>5</v>
      </c>
      <c r="D413" t="s">
        <v>30</v>
      </c>
      <c r="E413">
        <v>649.53</v>
      </c>
      <c r="F413">
        <v>3247.65</v>
      </c>
    </row>
    <row r="414" spans="1:6" x14ac:dyDescent="0.25">
      <c r="A414" t="s">
        <v>3145</v>
      </c>
      <c r="B414" t="s">
        <v>3146</v>
      </c>
      <c r="C414">
        <v>99</v>
      </c>
      <c r="D414" t="s">
        <v>30</v>
      </c>
      <c r="E414">
        <v>1298</v>
      </c>
      <c r="F414">
        <v>128502</v>
      </c>
    </row>
    <row r="415" spans="1:6" x14ac:dyDescent="0.25">
      <c r="A415" t="s">
        <v>3147</v>
      </c>
      <c r="B415" t="s">
        <v>3148</v>
      </c>
      <c r="C415">
        <v>1</v>
      </c>
      <c r="D415" t="s">
        <v>30</v>
      </c>
      <c r="E415">
        <v>47.79</v>
      </c>
      <c r="F415">
        <v>47.79</v>
      </c>
    </row>
    <row r="416" spans="1:6" x14ac:dyDescent="0.25">
      <c r="A416" t="s">
        <v>3149</v>
      </c>
      <c r="B416" t="s">
        <v>3150</v>
      </c>
      <c r="C416">
        <v>1</v>
      </c>
      <c r="D416" t="s">
        <v>30</v>
      </c>
      <c r="E416">
        <v>1162.3</v>
      </c>
      <c r="F416">
        <v>1162.3</v>
      </c>
    </row>
    <row r="417" spans="1:6" x14ac:dyDescent="0.25">
      <c r="A417" t="s">
        <v>3151</v>
      </c>
      <c r="B417" t="s">
        <v>3152</v>
      </c>
      <c r="C417">
        <v>1</v>
      </c>
      <c r="D417" t="s">
        <v>30</v>
      </c>
      <c r="E417">
        <v>5059676.99</v>
      </c>
      <c r="F417">
        <v>5059676.99</v>
      </c>
    </row>
    <row r="418" spans="1:6" x14ac:dyDescent="0.25">
      <c r="A418" t="s">
        <v>3153</v>
      </c>
      <c r="B418" t="s">
        <v>3154</v>
      </c>
      <c r="C418">
        <v>4</v>
      </c>
      <c r="D418" t="s">
        <v>30</v>
      </c>
      <c r="E418">
        <v>2160</v>
      </c>
      <c r="F418">
        <v>8640</v>
      </c>
    </row>
    <row r="419" spans="1:6" x14ac:dyDescent="0.25">
      <c r="A419" t="s">
        <v>3155</v>
      </c>
      <c r="B419" t="s">
        <v>3156</v>
      </c>
      <c r="C419">
        <v>3</v>
      </c>
      <c r="D419" t="s">
        <v>30</v>
      </c>
      <c r="E419">
        <v>2534.64</v>
      </c>
      <c r="F419">
        <v>7603.92</v>
      </c>
    </row>
    <row r="420" spans="1:6" x14ac:dyDescent="0.25">
      <c r="A420" t="s">
        <v>3157</v>
      </c>
      <c r="B420" t="s">
        <v>3158</v>
      </c>
      <c r="C420">
        <v>2</v>
      </c>
      <c r="D420" t="s">
        <v>30</v>
      </c>
      <c r="E420">
        <v>4923.55</v>
      </c>
      <c r="F420">
        <v>9847.1</v>
      </c>
    </row>
    <row r="421" spans="1:6" x14ac:dyDescent="0.25">
      <c r="A421" t="s">
        <v>3159</v>
      </c>
      <c r="B421" t="s">
        <v>3160</v>
      </c>
      <c r="C421">
        <v>5</v>
      </c>
      <c r="D421" t="s">
        <v>30</v>
      </c>
      <c r="E421">
        <v>1</v>
      </c>
      <c r="F421">
        <v>5</v>
      </c>
    </row>
    <row r="422" spans="1:6" x14ac:dyDescent="0.25">
      <c r="A422" t="s">
        <v>3161</v>
      </c>
      <c r="B422" t="s">
        <v>3162</v>
      </c>
      <c r="C422">
        <v>3</v>
      </c>
      <c r="D422" t="s">
        <v>30</v>
      </c>
      <c r="E422">
        <v>1</v>
      </c>
      <c r="F422">
        <v>3</v>
      </c>
    </row>
    <row r="423" spans="1:6" x14ac:dyDescent="0.25">
      <c r="A423" t="s">
        <v>3163</v>
      </c>
      <c r="B423" t="s">
        <v>3164</v>
      </c>
      <c r="C423">
        <v>1</v>
      </c>
      <c r="D423" t="s">
        <v>30</v>
      </c>
      <c r="E423">
        <v>1764.1</v>
      </c>
      <c r="F423">
        <v>1764.1</v>
      </c>
    </row>
    <row r="424" spans="1:6" x14ac:dyDescent="0.25">
      <c r="A424" t="s">
        <v>3165</v>
      </c>
      <c r="B424" t="s">
        <v>3166</v>
      </c>
      <c r="C424">
        <v>3</v>
      </c>
      <c r="D424" t="s">
        <v>30</v>
      </c>
      <c r="E424">
        <v>4045.4333333333302</v>
      </c>
      <c r="F424">
        <v>12136.3</v>
      </c>
    </row>
    <row r="425" spans="1:6" x14ac:dyDescent="0.25">
      <c r="A425" t="s">
        <v>3167</v>
      </c>
      <c r="B425" t="s">
        <v>3168</v>
      </c>
      <c r="C425">
        <v>1</v>
      </c>
      <c r="D425" t="s">
        <v>30</v>
      </c>
      <c r="E425">
        <v>2472.1</v>
      </c>
      <c r="F425">
        <v>2472.1</v>
      </c>
    </row>
    <row r="426" spans="1:6" x14ac:dyDescent="0.25">
      <c r="A426" t="s">
        <v>3169</v>
      </c>
      <c r="B426" t="s">
        <v>3170</v>
      </c>
      <c r="C426">
        <v>9</v>
      </c>
      <c r="D426" t="s">
        <v>30</v>
      </c>
      <c r="E426">
        <v>1453.76</v>
      </c>
      <c r="F426">
        <v>13083.84</v>
      </c>
    </row>
    <row r="427" spans="1:6" ht="30" x14ac:dyDescent="0.25">
      <c r="A427" t="s">
        <v>3171</v>
      </c>
      <c r="B427" s="1" t="s">
        <v>3172</v>
      </c>
      <c r="C427">
        <v>3</v>
      </c>
      <c r="D427" t="s">
        <v>30</v>
      </c>
      <c r="E427">
        <v>2480.36</v>
      </c>
      <c r="F427">
        <v>7441.08</v>
      </c>
    </row>
    <row r="428" spans="1:6" x14ac:dyDescent="0.25">
      <c r="A428" t="s">
        <v>3173</v>
      </c>
      <c r="B428" t="s">
        <v>3174</v>
      </c>
      <c r="C428">
        <v>12</v>
      </c>
      <c r="D428" t="s">
        <v>30</v>
      </c>
      <c r="E428">
        <v>3658</v>
      </c>
      <c r="F428">
        <v>43896</v>
      </c>
    </row>
    <row r="429" spans="1:6" x14ac:dyDescent="0.25">
      <c r="A429" t="s">
        <v>4275</v>
      </c>
      <c r="B429" t="s">
        <v>4276</v>
      </c>
      <c r="C429">
        <v>154</v>
      </c>
      <c r="D429" t="s">
        <v>30</v>
      </c>
      <c r="E429">
        <v>28.32</v>
      </c>
      <c r="F429">
        <v>4361.28</v>
      </c>
    </row>
    <row r="430" spans="1:6" x14ac:dyDescent="0.25">
      <c r="A430" t="s">
        <v>4277</v>
      </c>
      <c r="B430" t="s">
        <v>4278</v>
      </c>
      <c r="C430">
        <v>60</v>
      </c>
      <c r="D430" t="s">
        <v>30</v>
      </c>
      <c r="E430">
        <v>27.14</v>
      </c>
      <c r="F430">
        <v>1628.4</v>
      </c>
    </row>
    <row r="431" spans="1:6" x14ac:dyDescent="0.25">
      <c r="A431" t="s">
        <v>4279</v>
      </c>
      <c r="B431" t="s">
        <v>4280</v>
      </c>
      <c r="C431">
        <v>60</v>
      </c>
      <c r="D431" t="s">
        <v>30</v>
      </c>
      <c r="E431">
        <v>27.14</v>
      </c>
      <c r="F431">
        <v>1628.4</v>
      </c>
    </row>
    <row r="432" spans="1:6" x14ac:dyDescent="0.25">
      <c r="A432" t="s">
        <v>3175</v>
      </c>
      <c r="B432" t="s">
        <v>3176</v>
      </c>
      <c r="C432">
        <v>356</v>
      </c>
      <c r="D432" t="s">
        <v>30</v>
      </c>
      <c r="E432">
        <v>15</v>
      </c>
      <c r="F432">
        <v>5340</v>
      </c>
    </row>
    <row r="433" spans="1:6" x14ac:dyDescent="0.25">
      <c r="A433" t="s">
        <v>3177</v>
      </c>
      <c r="B433" t="s">
        <v>3178</v>
      </c>
      <c r="C433">
        <v>3</v>
      </c>
      <c r="D433" t="s">
        <v>30</v>
      </c>
      <c r="E433">
        <v>2879.2</v>
      </c>
      <c r="F433">
        <v>8637.6</v>
      </c>
    </row>
    <row r="434" spans="1:6" x14ac:dyDescent="0.25">
      <c r="A434" t="s">
        <v>3179</v>
      </c>
      <c r="B434" t="s">
        <v>3180</v>
      </c>
      <c r="C434">
        <v>1</v>
      </c>
      <c r="D434" t="s">
        <v>30</v>
      </c>
      <c r="E434">
        <v>4702.3</v>
      </c>
      <c r="F434">
        <v>4702.3</v>
      </c>
    </row>
    <row r="435" spans="1:6" x14ac:dyDescent="0.25">
      <c r="A435" t="s">
        <v>3181</v>
      </c>
      <c r="B435" t="s">
        <v>3182</v>
      </c>
      <c r="C435">
        <v>4</v>
      </c>
      <c r="D435" t="s">
        <v>30</v>
      </c>
      <c r="E435">
        <v>973.5</v>
      </c>
      <c r="F435">
        <v>3894</v>
      </c>
    </row>
    <row r="436" spans="1:6" x14ac:dyDescent="0.25">
      <c r="A436" t="s">
        <v>3183</v>
      </c>
      <c r="B436" t="s">
        <v>3184</v>
      </c>
      <c r="C436">
        <v>4</v>
      </c>
      <c r="D436" t="s">
        <v>30</v>
      </c>
      <c r="E436">
        <v>973.5</v>
      </c>
      <c r="F436">
        <v>3894</v>
      </c>
    </row>
    <row r="437" spans="1:6" x14ac:dyDescent="0.25">
      <c r="A437" t="s">
        <v>3185</v>
      </c>
      <c r="B437" t="s">
        <v>3186</v>
      </c>
      <c r="C437">
        <v>50</v>
      </c>
      <c r="D437" t="s">
        <v>30</v>
      </c>
      <c r="E437">
        <v>387.04</v>
      </c>
      <c r="F437">
        <v>19352</v>
      </c>
    </row>
    <row r="438" spans="1:6" x14ac:dyDescent="0.25">
      <c r="A438" t="s">
        <v>3187</v>
      </c>
      <c r="B438" t="s">
        <v>3188</v>
      </c>
      <c r="C438">
        <v>50</v>
      </c>
      <c r="D438" t="s">
        <v>30</v>
      </c>
      <c r="E438">
        <v>387.04</v>
      </c>
      <c r="F438">
        <v>19352</v>
      </c>
    </row>
    <row r="439" spans="1:6" x14ac:dyDescent="0.25">
      <c r="A439" t="s">
        <v>3189</v>
      </c>
      <c r="B439" t="s">
        <v>3190</v>
      </c>
      <c r="C439">
        <v>44</v>
      </c>
      <c r="D439" t="s">
        <v>30</v>
      </c>
      <c r="E439">
        <v>387.04</v>
      </c>
      <c r="F439">
        <v>17029.759999999998</v>
      </c>
    </row>
    <row r="440" spans="1:6" x14ac:dyDescent="0.25">
      <c r="A440" t="s">
        <v>3191</v>
      </c>
      <c r="B440" t="s">
        <v>3192</v>
      </c>
      <c r="C440">
        <v>44</v>
      </c>
      <c r="D440" t="s">
        <v>30</v>
      </c>
      <c r="E440">
        <v>387.04</v>
      </c>
      <c r="F440">
        <v>17029.759999999998</v>
      </c>
    </row>
    <row r="441" spans="1:6" x14ac:dyDescent="0.25">
      <c r="A441" t="s">
        <v>4281</v>
      </c>
      <c r="B441" t="s">
        <v>4282</v>
      </c>
      <c r="C441">
        <v>1000</v>
      </c>
      <c r="D441" t="s">
        <v>30</v>
      </c>
      <c r="E441">
        <v>383.5</v>
      </c>
      <c r="F441">
        <v>383500</v>
      </c>
    </row>
    <row r="442" spans="1:6" x14ac:dyDescent="0.25">
      <c r="A442" t="s">
        <v>3193</v>
      </c>
      <c r="B442" t="s">
        <v>3194</v>
      </c>
      <c r="C442">
        <v>3128</v>
      </c>
      <c r="D442" t="s">
        <v>30</v>
      </c>
      <c r="E442">
        <v>383.47170716112498</v>
      </c>
      <c r="F442">
        <v>1199499.5</v>
      </c>
    </row>
    <row r="443" spans="1:6" x14ac:dyDescent="0.25">
      <c r="A443" t="s">
        <v>3195</v>
      </c>
      <c r="B443" t="s">
        <v>3196</v>
      </c>
      <c r="C443">
        <v>1715</v>
      </c>
      <c r="D443" t="s">
        <v>30</v>
      </c>
      <c r="E443">
        <v>1</v>
      </c>
      <c r="F443">
        <v>1715</v>
      </c>
    </row>
    <row r="444" spans="1:6" x14ac:dyDescent="0.25">
      <c r="A444" t="s">
        <v>3197</v>
      </c>
      <c r="B444" t="s">
        <v>3198</v>
      </c>
      <c r="C444">
        <v>55</v>
      </c>
      <c r="D444" t="s">
        <v>3199</v>
      </c>
      <c r="E444">
        <v>1</v>
      </c>
      <c r="F444">
        <v>55</v>
      </c>
    </row>
    <row r="445" spans="1:6" x14ac:dyDescent="0.25">
      <c r="A445" t="s">
        <v>3200</v>
      </c>
      <c r="B445" t="s">
        <v>3201</v>
      </c>
      <c r="C445">
        <v>54</v>
      </c>
      <c r="D445" t="s">
        <v>3199</v>
      </c>
      <c r="E445">
        <v>1</v>
      </c>
      <c r="F445">
        <v>54</v>
      </c>
    </row>
    <row r="446" spans="1:6" x14ac:dyDescent="0.25">
      <c r="A446" t="s">
        <v>3202</v>
      </c>
      <c r="B446" t="s">
        <v>3203</v>
      </c>
      <c r="C446">
        <v>1</v>
      </c>
      <c r="D446" t="s">
        <v>30</v>
      </c>
      <c r="E446">
        <v>1</v>
      </c>
      <c r="F446">
        <v>1</v>
      </c>
    </row>
    <row r="447" spans="1:6" x14ac:dyDescent="0.25">
      <c r="A447" t="s">
        <v>3204</v>
      </c>
      <c r="B447" t="s">
        <v>3205</v>
      </c>
      <c r="C447">
        <v>12</v>
      </c>
      <c r="D447" t="s">
        <v>30</v>
      </c>
      <c r="E447">
        <v>53.69</v>
      </c>
      <c r="F447">
        <v>644.28</v>
      </c>
    </row>
    <row r="448" spans="1:6" x14ac:dyDescent="0.25">
      <c r="A448" t="s">
        <v>3206</v>
      </c>
      <c r="B448" t="s">
        <v>3207</v>
      </c>
      <c r="C448">
        <v>11</v>
      </c>
      <c r="D448" t="s">
        <v>30</v>
      </c>
      <c r="E448">
        <v>165.2</v>
      </c>
      <c r="F448">
        <v>1817.2</v>
      </c>
    </row>
    <row r="449" spans="1:6" x14ac:dyDescent="0.25">
      <c r="A449" t="s">
        <v>3208</v>
      </c>
      <c r="B449" t="s">
        <v>3209</v>
      </c>
      <c r="C449">
        <v>1</v>
      </c>
      <c r="D449" t="s">
        <v>30</v>
      </c>
      <c r="E449">
        <v>2752.35</v>
      </c>
      <c r="F449">
        <v>2752.35</v>
      </c>
    </row>
    <row r="450" spans="1:6" x14ac:dyDescent="0.25">
      <c r="A450" t="s">
        <v>3210</v>
      </c>
      <c r="B450" t="s">
        <v>3211</v>
      </c>
      <c r="C450">
        <v>46</v>
      </c>
      <c r="D450" t="s">
        <v>30</v>
      </c>
      <c r="E450">
        <v>171.1</v>
      </c>
      <c r="F450">
        <v>7870.6</v>
      </c>
    </row>
    <row r="451" spans="1:6" x14ac:dyDescent="0.25">
      <c r="A451" t="s">
        <v>3212</v>
      </c>
      <c r="B451" t="s">
        <v>3213</v>
      </c>
      <c r="C451">
        <v>6</v>
      </c>
      <c r="D451" t="s">
        <v>30</v>
      </c>
      <c r="E451">
        <v>327</v>
      </c>
      <c r="F451">
        <v>1962</v>
      </c>
    </row>
    <row r="452" spans="1:6" x14ac:dyDescent="0.25">
      <c r="A452" t="s">
        <v>3214</v>
      </c>
      <c r="B452" t="s">
        <v>3215</v>
      </c>
      <c r="C452">
        <v>1</v>
      </c>
      <c r="D452" t="s">
        <v>30</v>
      </c>
      <c r="E452">
        <v>808.3</v>
      </c>
      <c r="F452">
        <v>808.3</v>
      </c>
    </row>
    <row r="453" spans="1:6" x14ac:dyDescent="0.25">
      <c r="A453" t="s">
        <v>3216</v>
      </c>
      <c r="B453" t="s">
        <v>3217</v>
      </c>
      <c r="C453">
        <v>1</v>
      </c>
      <c r="D453" t="s">
        <v>30</v>
      </c>
      <c r="E453">
        <v>1156.4000000000001</v>
      </c>
      <c r="F453">
        <v>1156.4000000000001</v>
      </c>
    </row>
    <row r="454" spans="1:6" x14ac:dyDescent="0.25">
      <c r="A454" t="s">
        <v>3218</v>
      </c>
      <c r="B454" t="s">
        <v>3219</v>
      </c>
      <c r="C454">
        <v>1</v>
      </c>
      <c r="D454" t="s">
        <v>30</v>
      </c>
      <c r="E454">
        <v>1526.85</v>
      </c>
      <c r="F454">
        <v>1526.85</v>
      </c>
    </row>
    <row r="455" spans="1:6" x14ac:dyDescent="0.25">
      <c r="A455" t="s">
        <v>3220</v>
      </c>
      <c r="B455" t="s">
        <v>3221</v>
      </c>
      <c r="C455">
        <v>1</v>
      </c>
      <c r="D455" t="s">
        <v>30</v>
      </c>
      <c r="E455">
        <v>1349.46</v>
      </c>
      <c r="F455">
        <v>1349.46</v>
      </c>
    </row>
    <row r="456" spans="1:6" x14ac:dyDescent="0.25">
      <c r="A456" t="s">
        <v>3222</v>
      </c>
      <c r="B456" t="s">
        <v>3223</v>
      </c>
      <c r="C456">
        <v>1</v>
      </c>
      <c r="D456" t="s">
        <v>30</v>
      </c>
      <c r="E456">
        <v>1712.48</v>
      </c>
      <c r="F456">
        <v>1712.48</v>
      </c>
    </row>
    <row r="457" spans="1:6" x14ac:dyDescent="0.25">
      <c r="A457" t="s">
        <v>3224</v>
      </c>
      <c r="B457" t="s">
        <v>3225</v>
      </c>
      <c r="C457">
        <v>1</v>
      </c>
      <c r="D457" t="s">
        <v>30</v>
      </c>
      <c r="E457">
        <v>354</v>
      </c>
      <c r="F457">
        <v>354</v>
      </c>
    </row>
    <row r="458" spans="1:6" x14ac:dyDescent="0.25">
      <c r="A458" t="s">
        <v>3226</v>
      </c>
      <c r="B458" t="s">
        <v>3227</v>
      </c>
      <c r="C458">
        <v>2</v>
      </c>
      <c r="D458" t="s">
        <v>30</v>
      </c>
      <c r="E458">
        <v>336.3</v>
      </c>
      <c r="F458">
        <v>672.6</v>
      </c>
    </row>
    <row r="459" spans="1:6" x14ac:dyDescent="0.25">
      <c r="A459" t="s">
        <v>3228</v>
      </c>
      <c r="B459" t="s">
        <v>3229</v>
      </c>
      <c r="C459">
        <v>2</v>
      </c>
      <c r="D459" t="s">
        <v>30</v>
      </c>
      <c r="E459">
        <v>565.22</v>
      </c>
      <c r="F459">
        <v>1130.44</v>
      </c>
    </row>
    <row r="460" spans="1:6" x14ac:dyDescent="0.25">
      <c r="A460" t="s">
        <v>3230</v>
      </c>
      <c r="B460" t="s">
        <v>3231</v>
      </c>
      <c r="C460">
        <v>4</v>
      </c>
      <c r="D460" t="s">
        <v>30</v>
      </c>
      <c r="E460">
        <v>565.22</v>
      </c>
      <c r="F460">
        <v>2260.88</v>
      </c>
    </row>
    <row r="461" spans="1:6" x14ac:dyDescent="0.25">
      <c r="A461" t="s">
        <v>3232</v>
      </c>
      <c r="B461" t="s">
        <v>3233</v>
      </c>
      <c r="C461">
        <v>5</v>
      </c>
      <c r="D461" t="s">
        <v>30</v>
      </c>
      <c r="E461">
        <v>797.68</v>
      </c>
      <c r="F461">
        <v>3988.4</v>
      </c>
    </row>
    <row r="462" spans="1:6" x14ac:dyDescent="0.25">
      <c r="A462" t="s">
        <v>3234</v>
      </c>
      <c r="B462" t="s">
        <v>3235</v>
      </c>
      <c r="C462">
        <v>5</v>
      </c>
      <c r="D462" t="s">
        <v>30</v>
      </c>
      <c r="E462">
        <v>294.70999999999998</v>
      </c>
      <c r="F462">
        <v>1473.55</v>
      </c>
    </row>
    <row r="463" spans="1:6" x14ac:dyDescent="0.25">
      <c r="A463" t="s">
        <v>3236</v>
      </c>
      <c r="B463" t="s">
        <v>3237</v>
      </c>
      <c r="C463">
        <v>4</v>
      </c>
      <c r="D463" t="s">
        <v>30</v>
      </c>
      <c r="E463">
        <v>55.76</v>
      </c>
      <c r="F463">
        <v>223.04</v>
      </c>
    </row>
    <row r="464" spans="1:6" x14ac:dyDescent="0.25">
      <c r="A464" t="s">
        <v>3238</v>
      </c>
      <c r="B464" t="s">
        <v>3239</v>
      </c>
      <c r="C464">
        <v>1</v>
      </c>
      <c r="D464" t="s">
        <v>30</v>
      </c>
      <c r="E464">
        <v>1829</v>
      </c>
      <c r="F464">
        <v>1829</v>
      </c>
    </row>
    <row r="465" spans="1:6" x14ac:dyDescent="0.25">
      <c r="A465" t="s">
        <v>3240</v>
      </c>
      <c r="B465" t="s">
        <v>3241</v>
      </c>
      <c r="C465">
        <v>22</v>
      </c>
      <c r="D465" t="s">
        <v>30</v>
      </c>
      <c r="E465">
        <v>1537.96909090909</v>
      </c>
      <c r="F465">
        <v>33835.32</v>
      </c>
    </row>
    <row r="466" spans="1:6" x14ac:dyDescent="0.25">
      <c r="A466" t="s">
        <v>3244</v>
      </c>
      <c r="B466" t="s">
        <v>3245</v>
      </c>
      <c r="C466">
        <v>160</v>
      </c>
      <c r="D466" t="s">
        <v>30</v>
      </c>
      <c r="E466">
        <v>444.86</v>
      </c>
      <c r="F466">
        <v>71177.600000000006</v>
      </c>
    </row>
    <row r="467" spans="1:6" x14ac:dyDescent="0.25">
      <c r="A467" t="s">
        <v>3246</v>
      </c>
      <c r="B467" t="s">
        <v>3247</v>
      </c>
      <c r="C467">
        <v>160</v>
      </c>
      <c r="D467" t="s">
        <v>30</v>
      </c>
      <c r="E467">
        <v>444.86</v>
      </c>
      <c r="F467">
        <v>71177.600000000006</v>
      </c>
    </row>
    <row r="468" spans="1:6" x14ac:dyDescent="0.25">
      <c r="A468" t="s">
        <v>3248</v>
      </c>
      <c r="B468" t="s">
        <v>3249</v>
      </c>
      <c r="C468">
        <v>14</v>
      </c>
      <c r="D468" t="s">
        <v>30</v>
      </c>
      <c r="E468">
        <v>1</v>
      </c>
      <c r="F468">
        <v>14</v>
      </c>
    </row>
    <row r="469" spans="1:6" x14ac:dyDescent="0.25">
      <c r="A469" t="s">
        <v>3250</v>
      </c>
      <c r="B469" t="s">
        <v>3251</v>
      </c>
      <c r="C469">
        <v>13</v>
      </c>
      <c r="D469" t="s">
        <v>30</v>
      </c>
      <c r="E469">
        <v>6063.8384615384603</v>
      </c>
      <c r="F469">
        <v>78829.899999999994</v>
      </c>
    </row>
    <row r="470" spans="1:6" x14ac:dyDescent="0.25">
      <c r="A470" t="s">
        <v>3252</v>
      </c>
      <c r="B470" t="s">
        <v>3253</v>
      </c>
      <c r="C470">
        <v>30</v>
      </c>
      <c r="D470" t="s">
        <v>30</v>
      </c>
      <c r="E470">
        <v>2165.3000000000002</v>
      </c>
      <c r="F470">
        <v>64959</v>
      </c>
    </row>
    <row r="471" spans="1:6" x14ac:dyDescent="0.25">
      <c r="A471" t="s">
        <v>3254</v>
      </c>
      <c r="B471" t="s">
        <v>3255</v>
      </c>
      <c r="C471">
        <v>27</v>
      </c>
      <c r="D471" t="s">
        <v>30</v>
      </c>
      <c r="E471">
        <v>1829</v>
      </c>
      <c r="F471">
        <v>49383</v>
      </c>
    </row>
    <row r="472" spans="1:6" x14ac:dyDescent="0.25">
      <c r="A472" t="s">
        <v>3256</v>
      </c>
      <c r="B472" t="s">
        <v>3257</v>
      </c>
      <c r="C472">
        <v>3</v>
      </c>
      <c r="D472" t="s">
        <v>30</v>
      </c>
      <c r="E472">
        <v>1</v>
      </c>
      <c r="F472">
        <v>3</v>
      </c>
    </row>
    <row r="473" spans="1:6" x14ac:dyDescent="0.25">
      <c r="A473" t="s">
        <v>3258</v>
      </c>
      <c r="B473" t="s">
        <v>3259</v>
      </c>
      <c r="C473">
        <v>1</v>
      </c>
      <c r="D473" t="s">
        <v>30</v>
      </c>
      <c r="E473">
        <v>1</v>
      </c>
      <c r="F473">
        <v>1</v>
      </c>
    </row>
    <row r="474" spans="1:6" x14ac:dyDescent="0.25">
      <c r="A474" t="s">
        <v>3262</v>
      </c>
      <c r="B474" t="s">
        <v>3263</v>
      </c>
      <c r="C474">
        <v>476</v>
      </c>
      <c r="D474" t="s">
        <v>30</v>
      </c>
      <c r="E474">
        <v>1</v>
      </c>
      <c r="F474">
        <v>476</v>
      </c>
    </row>
    <row r="475" spans="1:6" x14ac:dyDescent="0.25">
      <c r="A475" t="s">
        <v>3264</v>
      </c>
      <c r="B475" t="s">
        <v>3265</v>
      </c>
      <c r="C475">
        <v>8</v>
      </c>
      <c r="D475" t="s">
        <v>30</v>
      </c>
      <c r="E475">
        <v>1</v>
      </c>
      <c r="F475">
        <v>8</v>
      </c>
    </row>
    <row r="476" spans="1:6" x14ac:dyDescent="0.25">
      <c r="A476" t="s">
        <v>3266</v>
      </c>
      <c r="B476" t="s">
        <v>3267</v>
      </c>
      <c r="C476">
        <v>8</v>
      </c>
      <c r="D476" t="s">
        <v>30</v>
      </c>
      <c r="E476">
        <v>1</v>
      </c>
      <c r="F476">
        <v>8</v>
      </c>
    </row>
    <row r="477" spans="1:6" x14ac:dyDescent="0.25">
      <c r="A477" t="s">
        <v>3268</v>
      </c>
      <c r="B477" t="s">
        <v>3269</v>
      </c>
      <c r="C477">
        <v>2</v>
      </c>
      <c r="D477" t="s">
        <v>30</v>
      </c>
      <c r="E477">
        <v>365.85</v>
      </c>
      <c r="F477">
        <v>731.7</v>
      </c>
    </row>
    <row r="478" spans="1:6" x14ac:dyDescent="0.25">
      <c r="A478" t="s">
        <v>3270</v>
      </c>
      <c r="B478" t="s">
        <v>3271</v>
      </c>
      <c r="C478">
        <v>1</v>
      </c>
      <c r="D478" t="s">
        <v>30</v>
      </c>
      <c r="E478">
        <v>345</v>
      </c>
      <c r="F478">
        <v>345</v>
      </c>
    </row>
    <row r="479" spans="1:6" x14ac:dyDescent="0.25">
      <c r="A479" t="s">
        <v>3272</v>
      </c>
      <c r="B479" t="s">
        <v>3273</v>
      </c>
      <c r="C479">
        <v>6</v>
      </c>
      <c r="D479" t="s">
        <v>30</v>
      </c>
      <c r="E479">
        <v>303.2</v>
      </c>
      <c r="F479">
        <v>1819.2</v>
      </c>
    </row>
    <row r="480" spans="1:6" x14ac:dyDescent="0.25">
      <c r="A480" t="s">
        <v>3274</v>
      </c>
      <c r="B480" t="s">
        <v>3275</v>
      </c>
      <c r="C480">
        <v>12</v>
      </c>
      <c r="D480" t="s">
        <v>30</v>
      </c>
      <c r="E480">
        <v>359.9</v>
      </c>
      <c r="F480">
        <v>4318.8</v>
      </c>
    </row>
    <row r="481" spans="1:6" x14ac:dyDescent="0.25">
      <c r="A481" t="s">
        <v>3276</v>
      </c>
      <c r="B481" t="s">
        <v>3277</v>
      </c>
      <c r="C481">
        <v>47</v>
      </c>
      <c r="D481" t="s">
        <v>30</v>
      </c>
      <c r="E481">
        <v>776.44</v>
      </c>
      <c r="F481">
        <v>36492.68</v>
      </c>
    </row>
    <row r="482" spans="1:6" x14ac:dyDescent="0.25">
      <c r="A482" t="s">
        <v>3278</v>
      </c>
      <c r="B482" t="s">
        <v>3279</v>
      </c>
      <c r="C482">
        <v>5</v>
      </c>
      <c r="D482" t="s">
        <v>30</v>
      </c>
      <c r="E482">
        <v>305.10000000000002</v>
      </c>
      <c r="F482">
        <v>1525.5</v>
      </c>
    </row>
    <row r="483" spans="1:6" x14ac:dyDescent="0.25">
      <c r="A483" t="s">
        <v>3280</v>
      </c>
      <c r="B483" t="s">
        <v>3281</v>
      </c>
      <c r="C483">
        <v>4</v>
      </c>
      <c r="D483" t="s">
        <v>30</v>
      </c>
      <c r="E483">
        <v>1</v>
      </c>
      <c r="F483">
        <v>4</v>
      </c>
    </row>
    <row r="484" spans="1:6" x14ac:dyDescent="0.25">
      <c r="A484" t="s">
        <v>3282</v>
      </c>
      <c r="B484" t="s">
        <v>3283</v>
      </c>
      <c r="C484">
        <v>1</v>
      </c>
      <c r="D484" t="s">
        <v>30</v>
      </c>
      <c r="E484">
        <v>3286.3</v>
      </c>
      <c r="F484">
        <v>3286.3</v>
      </c>
    </row>
    <row r="485" spans="1:6" x14ac:dyDescent="0.25">
      <c r="A485" t="s">
        <v>3284</v>
      </c>
      <c r="B485" t="s">
        <v>3285</v>
      </c>
      <c r="C485">
        <v>120</v>
      </c>
      <c r="D485" t="s">
        <v>30</v>
      </c>
      <c r="E485">
        <v>210.16</v>
      </c>
      <c r="F485">
        <v>25219.200000000001</v>
      </c>
    </row>
    <row r="486" spans="1:6" x14ac:dyDescent="0.25">
      <c r="A486" t="s">
        <v>3286</v>
      </c>
      <c r="B486" t="s">
        <v>3287</v>
      </c>
      <c r="C486">
        <v>8</v>
      </c>
      <c r="D486" t="s">
        <v>30</v>
      </c>
      <c r="E486">
        <v>9529.68</v>
      </c>
      <c r="F486">
        <v>76237.440000000002</v>
      </c>
    </row>
    <row r="487" spans="1:6" x14ac:dyDescent="0.25">
      <c r="A487" t="s">
        <v>3288</v>
      </c>
      <c r="B487" t="s">
        <v>3289</v>
      </c>
      <c r="C487">
        <v>1</v>
      </c>
      <c r="D487" t="s">
        <v>30</v>
      </c>
      <c r="E487">
        <v>1427.99</v>
      </c>
      <c r="F487">
        <v>1427.99</v>
      </c>
    </row>
    <row r="488" spans="1:6" x14ac:dyDescent="0.25">
      <c r="A488" t="s">
        <v>3290</v>
      </c>
      <c r="B488" t="s">
        <v>3291</v>
      </c>
      <c r="C488">
        <v>13</v>
      </c>
      <c r="D488" t="s">
        <v>30</v>
      </c>
      <c r="E488">
        <v>1</v>
      </c>
      <c r="F488">
        <v>13</v>
      </c>
    </row>
    <row r="489" spans="1:6" x14ac:dyDescent="0.25">
      <c r="A489" t="s">
        <v>3292</v>
      </c>
      <c r="B489" t="s">
        <v>3293</v>
      </c>
      <c r="C489">
        <v>9</v>
      </c>
      <c r="D489" t="s">
        <v>30</v>
      </c>
      <c r="E489">
        <v>23.9</v>
      </c>
      <c r="F489">
        <v>215.1</v>
      </c>
    </row>
    <row r="490" spans="1:6" x14ac:dyDescent="0.25">
      <c r="A490" t="s">
        <v>3294</v>
      </c>
      <c r="B490" t="s">
        <v>3295</v>
      </c>
      <c r="C490">
        <v>8</v>
      </c>
      <c r="D490" t="s">
        <v>30</v>
      </c>
      <c r="E490">
        <v>1</v>
      </c>
      <c r="F490">
        <v>8</v>
      </c>
    </row>
    <row r="491" spans="1:6" x14ac:dyDescent="0.25">
      <c r="A491" t="s">
        <v>3296</v>
      </c>
      <c r="B491" t="s">
        <v>3297</v>
      </c>
      <c r="C491">
        <v>8</v>
      </c>
      <c r="D491" t="s">
        <v>30</v>
      </c>
      <c r="E491">
        <v>1</v>
      </c>
      <c r="F491">
        <v>8</v>
      </c>
    </row>
    <row r="492" spans="1:6" x14ac:dyDescent="0.25">
      <c r="A492" t="s">
        <v>3298</v>
      </c>
      <c r="B492" t="s">
        <v>3299</v>
      </c>
      <c r="C492">
        <v>6</v>
      </c>
      <c r="D492" t="s">
        <v>30</v>
      </c>
      <c r="E492">
        <v>1216.58</v>
      </c>
      <c r="F492">
        <v>7299.48</v>
      </c>
    </row>
    <row r="493" spans="1:6" x14ac:dyDescent="0.25">
      <c r="A493" t="s">
        <v>3300</v>
      </c>
      <c r="B493" t="s">
        <v>3301</v>
      </c>
      <c r="C493">
        <v>1</v>
      </c>
      <c r="D493" t="s">
        <v>30</v>
      </c>
      <c r="E493">
        <v>44250</v>
      </c>
      <c r="F493">
        <v>44250</v>
      </c>
    </row>
    <row r="494" spans="1:6" x14ac:dyDescent="0.25">
      <c r="A494" t="s">
        <v>3302</v>
      </c>
      <c r="B494" t="s">
        <v>3303</v>
      </c>
      <c r="C494">
        <v>15</v>
      </c>
      <c r="D494" t="s">
        <v>30</v>
      </c>
      <c r="E494">
        <v>1</v>
      </c>
      <c r="F494">
        <v>15</v>
      </c>
    </row>
    <row r="495" spans="1:6" x14ac:dyDescent="0.25">
      <c r="A495" t="s">
        <v>3304</v>
      </c>
      <c r="B495" t="s">
        <v>3305</v>
      </c>
      <c r="C495">
        <v>1</v>
      </c>
      <c r="D495" t="s">
        <v>30</v>
      </c>
      <c r="E495">
        <v>5805</v>
      </c>
      <c r="F495">
        <v>5805</v>
      </c>
    </row>
    <row r="496" spans="1:6" x14ac:dyDescent="0.25">
      <c r="A496" t="s">
        <v>4287</v>
      </c>
      <c r="B496" t="s">
        <v>4288</v>
      </c>
      <c r="C496">
        <v>48</v>
      </c>
      <c r="D496" t="s">
        <v>30</v>
      </c>
      <c r="E496">
        <v>12.98</v>
      </c>
      <c r="F496">
        <v>623.04</v>
      </c>
    </row>
    <row r="497" spans="1:6" x14ac:dyDescent="0.25">
      <c r="A497" t="s">
        <v>4289</v>
      </c>
      <c r="B497" t="s">
        <v>4290</v>
      </c>
      <c r="C497">
        <v>48</v>
      </c>
      <c r="D497" t="s">
        <v>30</v>
      </c>
      <c r="E497">
        <v>12.98</v>
      </c>
      <c r="F497">
        <v>623.04</v>
      </c>
    </row>
    <row r="498" spans="1:6" x14ac:dyDescent="0.25">
      <c r="A498" t="s">
        <v>3306</v>
      </c>
      <c r="B498" t="s">
        <v>3307</v>
      </c>
      <c r="C498">
        <v>5</v>
      </c>
      <c r="D498" t="s">
        <v>30</v>
      </c>
      <c r="E498">
        <v>277.3</v>
      </c>
      <c r="F498">
        <v>1386.5</v>
      </c>
    </row>
    <row r="499" spans="1:6" x14ac:dyDescent="0.25">
      <c r="A499" t="s">
        <v>3308</v>
      </c>
      <c r="B499" t="s">
        <v>3309</v>
      </c>
      <c r="C499">
        <v>7</v>
      </c>
      <c r="D499" t="s">
        <v>30</v>
      </c>
      <c r="E499">
        <v>893.94285714285695</v>
      </c>
      <c r="F499">
        <v>6257.6</v>
      </c>
    </row>
    <row r="500" spans="1:6" x14ac:dyDescent="0.25">
      <c r="A500" t="s">
        <v>3310</v>
      </c>
      <c r="B500" t="s">
        <v>3311</v>
      </c>
      <c r="C500">
        <v>5</v>
      </c>
      <c r="D500" t="s">
        <v>30</v>
      </c>
      <c r="E500">
        <v>607.70000000000005</v>
      </c>
      <c r="F500">
        <v>3038.5</v>
      </c>
    </row>
    <row r="501" spans="1:6" x14ac:dyDescent="0.25">
      <c r="A501" t="s">
        <v>3312</v>
      </c>
      <c r="B501" t="s">
        <v>3313</v>
      </c>
      <c r="C501">
        <v>185</v>
      </c>
      <c r="D501" t="s">
        <v>30</v>
      </c>
      <c r="E501">
        <v>41.3</v>
      </c>
      <c r="F501">
        <v>7640.5</v>
      </c>
    </row>
    <row r="502" spans="1:6" x14ac:dyDescent="0.25">
      <c r="A502" t="s">
        <v>3314</v>
      </c>
      <c r="B502" t="s">
        <v>3315</v>
      </c>
      <c r="C502">
        <v>2</v>
      </c>
      <c r="D502" t="s">
        <v>30</v>
      </c>
      <c r="E502">
        <v>1900.36</v>
      </c>
      <c r="F502">
        <v>3800.72</v>
      </c>
    </row>
    <row r="503" spans="1:6" x14ac:dyDescent="0.25">
      <c r="A503" t="s">
        <v>3316</v>
      </c>
      <c r="B503" t="s">
        <v>3317</v>
      </c>
      <c r="C503">
        <v>3</v>
      </c>
      <c r="D503" t="s">
        <v>30</v>
      </c>
      <c r="E503">
        <v>204.14</v>
      </c>
      <c r="F503">
        <v>612.41999999999996</v>
      </c>
    </row>
    <row r="504" spans="1:6" x14ac:dyDescent="0.25">
      <c r="A504" t="s">
        <v>3318</v>
      </c>
      <c r="B504" t="s">
        <v>3319</v>
      </c>
      <c r="C504">
        <v>1</v>
      </c>
      <c r="D504" t="s">
        <v>30</v>
      </c>
      <c r="E504">
        <v>2867.4</v>
      </c>
      <c r="F504">
        <v>2867.4</v>
      </c>
    </row>
    <row r="505" spans="1:6" x14ac:dyDescent="0.25">
      <c r="A505" t="s">
        <v>3320</v>
      </c>
      <c r="B505" t="s">
        <v>3321</v>
      </c>
      <c r="C505">
        <v>21</v>
      </c>
      <c r="D505" t="s">
        <v>30</v>
      </c>
      <c r="E505">
        <v>260</v>
      </c>
      <c r="F505">
        <v>5460</v>
      </c>
    </row>
    <row r="506" spans="1:6" x14ac:dyDescent="0.25">
      <c r="A506" t="s">
        <v>3322</v>
      </c>
      <c r="B506" t="s">
        <v>3323</v>
      </c>
      <c r="C506">
        <v>3</v>
      </c>
      <c r="D506" t="s">
        <v>30</v>
      </c>
      <c r="E506">
        <v>1</v>
      </c>
      <c r="F506">
        <v>3</v>
      </c>
    </row>
    <row r="507" spans="1:6" ht="30" x14ac:dyDescent="0.25">
      <c r="A507" t="s">
        <v>3324</v>
      </c>
      <c r="B507" s="1" t="s">
        <v>3325</v>
      </c>
      <c r="C507">
        <v>573</v>
      </c>
      <c r="D507" t="s">
        <v>30</v>
      </c>
      <c r="E507">
        <v>407.1</v>
      </c>
      <c r="F507">
        <v>233268.3</v>
      </c>
    </row>
    <row r="508" spans="1:6" ht="30" x14ac:dyDescent="0.25">
      <c r="A508" t="s">
        <v>3326</v>
      </c>
      <c r="B508" s="1" t="s">
        <v>3327</v>
      </c>
      <c r="C508">
        <v>783</v>
      </c>
      <c r="D508" t="s">
        <v>30</v>
      </c>
      <c r="E508">
        <v>271.39999999999998</v>
      </c>
      <c r="F508">
        <v>212506.2</v>
      </c>
    </row>
    <row r="509" spans="1:6" x14ac:dyDescent="0.25">
      <c r="A509" t="s">
        <v>3328</v>
      </c>
      <c r="B509" t="s">
        <v>3329</v>
      </c>
      <c r="C509">
        <v>4</v>
      </c>
      <c r="D509" t="s">
        <v>30</v>
      </c>
      <c r="E509">
        <v>1746.4</v>
      </c>
      <c r="F509">
        <v>6985.6</v>
      </c>
    </row>
    <row r="510" spans="1:6" x14ac:dyDescent="0.25">
      <c r="A510" t="s">
        <v>3330</v>
      </c>
      <c r="B510" t="s">
        <v>3331</v>
      </c>
      <c r="C510">
        <v>3</v>
      </c>
      <c r="D510" t="s">
        <v>30</v>
      </c>
      <c r="E510">
        <v>1</v>
      </c>
      <c r="F510">
        <v>3</v>
      </c>
    </row>
    <row r="511" spans="1:6" x14ac:dyDescent="0.25">
      <c r="A511" t="s">
        <v>3332</v>
      </c>
      <c r="B511" t="s">
        <v>3333</v>
      </c>
      <c r="C511">
        <v>8</v>
      </c>
      <c r="D511" t="s">
        <v>30</v>
      </c>
      <c r="E511">
        <v>1</v>
      </c>
      <c r="F511">
        <v>8</v>
      </c>
    </row>
    <row r="512" spans="1:6" x14ac:dyDescent="0.25">
      <c r="A512" t="s">
        <v>3334</v>
      </c>
      <c r="B512" t="s">
        <v>3335</v>
      </c>
      <c r="C512">
        <v>2</v>
      </c>
      <c r="D512" t="s">
        <v>30</v>
      </c>
      <c r="E512">
        <v>1</v>
      </c>
      <c r="F512">
        <v>2</v>
      </c>
    </row>
    <row r="513" spans="1:6" x14ac:dyDescent="0.25">
      <c r="A513" t="s">
        <v>3336</v>
      </c>
      <c r="B513" t="s">
        <v>3337</v>
      </c>
      <c r="C513">
        <v>6</v>
      </c>
      <c r="D513" t="s">
        <v>30</v>
      </c>
      <c r="E513">
        <v>1</v>
      </c>
      <c r="F513">
        <v>6</v>
      </c>
    </row>
    <row r="514" spans="1:6" x14ac:dyDescent="0.25">
      <c r="A514" t="s">
        <v>3338</v>
      </c>
      <c r="B514" t="s">
        <v>3339</v>
      </c>
      <c r="C514">
        <v>8</v>
      </c>
      <c r="D514" t="s">
        <v>200</v>
      </c>
      <c r="E514">
        <v>1</v>
      </c>
      <c r="F514">
        <v>8</v>
      </c>
    </row>
    <row r="515" spans="1:6" x14ac:dyDescent="0.25">
      <c r="A515" t="s">
        <v>3340</v>
      </c>
      <c r="B515" t="s">
        <v>3341</v>
      </c>
      <c r="C515">
        <v>4</v>
      </c>
      <c r="D515" t="s">
        <v>30</v>
      </c>
      <c r="E515">
        <v>1</v>
      </c>
      <c r="F515">
        <v>4</v>
      </c>
    </row>
    <row r="516" spans="1:6" x14ac:dyDescent="0.25">
      <c r="A516" t="s">
        <v>3342</v>
      </c>
      <c r="B516" t="s">
        <v>3343</v>
      </c>
      <c r="C516">
        <v>3</v>
      </c>
      <c r="D516" t="s">
        <v>30</v>
      </c>
      <c r="E516">
        <v>171.1</v>
      </c>
      <c r="F516">
        <v>513.29999999999995</v>
      </c>
    </row>
    <row r="517" spans="1:6" x14ac:dyDescent="0.25">
      <c r="A517" t="s">
        <v>3344</v>
      </c>
      <c r="B517" t="s">
        <v>3345</v>
      </c>
      <c r="C517">
        <v>120</v>
      </c>
      <c r="D517" t="s">
        <v>30</v>
      </c>
      <c r="E517">
        <v>254.04900000000001</v>
      </c>
      <c r="F517">
        <v>30485.88</v>
      </c>
    </row>
    <row r="518" spans="1:6" x14ac:dyDescent="0.25">
      <c r="A518" t="s">
        <v>3346</v>
      </c>
      <c r="B518" t="s">
        <v>3347</v>
      </c>
      <c r="C518">
        <v>14</v>
      </c>
      <c r="D518" t="s">
        <v>30</v>
      </c>
      <c r="E518">
        <v>589.01</v>
      </c>
      <c r="F518">
        <v>8246.14</v>
      </c>
    </row>
    <row r="519" spans="1:6" x14ac:dyDescent="0.25">
      <c r="A519" t="s">
        <v>3348</v>
      </c>
      <c r="B519" t="s">
        <v>3349</v>
      </c>
      <c r="C519">
        <v>23</v>
      </c>
      <c r="D519" t="s">
        <v>30</v>
      </c>
      <c r="E519">
        <v>1</v>
      </c>
      <c r="F519">
        <v>23</v>
      </c>
    </row>
    <row r="520" spans="1:6" x14ac:dyDescent="0.25">
      <c r="A520" t="s">
        <v>3350</v>
      </c>
      <c r="B520" t="s">
        <v>3351</v>
      </c>
      <c r="C520">
        <v>33</v>
      </c>
      <c r="D520" t="s">
        <v>30</v>
      </c>
      <c r="E520">
        <v>12818.19</v>
      </c>
      <c r="F520">
        <v>423000.27</v>
      </c>
    </row>
    <row r="521" spans="1:6" x14ac:dyDescent="0.25">
      <c r="A521" t="s">
        <v>3352</v>
      </c>
      <c r="B521" t="s">
        <v>3353</v>
      </c>
      <c r="C521">
        <v>5</v>
      </c>
      <c r="D521" t="s">
        <v>30</v>
      </c>
      <c r="E521">
        <v>76.7</v>
      </c>
      <c r="F521">
        <v>383.5</v>
      </c>
    </row>
    <row r="522" spans="1:6" x14ac:dyDescent="0.25">
      <c r="A522" t="s">
        <v>3354</v>
      </c>
      <c r="B522" t="s">
        <v>3355</v>
      </c>
      <c r="C522">
        <v>2</v>
      </c>
      <c r="D522" t="s">
        <v>30</v>
      </c>
      <c r="E522">
        <v>11700</v>
      </c>
      <c r="F522">
        <v>23400</v>
      </c>
    </row>
    <row r="523" spans="1:6" x14ac:dyDescent="0.25">
      <c r="A523" t="s">
        <v>3356</v>
      </c>
      <c r="B523" t="s">
        <v>3357</v>
      </c>
      <c r="C523">
        <v>20</v>
      </c>
      <c r="D523" t="s">
        <v>30</v>
      </c>
      <c r="E523">
        <v>8971.8880000000008</v>
      </c>
      <c r="F523">
        <v>179437.76</v>
      </c>
    </row>
    <row r="524" spans="1:6" x14ac:dyDescent="0.25">
      <c r="A524" t="s">
        <v>3358</v>
      </c>
      <c r="B524" t="s">
        <v>3359</v>
      </c>
      <c r="C524">
        <v>43</v>
      </c>
      <c r="D524" t="s">
        <v>30</v>
      </c>
      <c r="E524">
        <v>8490.5627906976806</v>
      </c>
      <c r="F524">
        <v>365094.2</v>
      </c>
    </row>
    <row r="525" spans="1:6" x14ac:dyDescent="0.25">
      <c r="A525" t="s">
        <v>3360</v>
      </c>
      <c r="B525" t="s">
        <v>3361</v>
      </c>
      <c r="C525">
        <v>21</v>
      </c>
      <c r="D525" t="s">
        <v>30</v>
      </c>
      <c r="E525">
        <v>11818.5619047619</v>
      </c>
      <c r="F525">
        <v>248189.8</v>
      </c>
    </row>
    <row r="526" spans="1:6" x14ac:dyDescent="0.25">
      <c r="A526" t="s">
        <v>3362</v>
      </c>
      <c r="B526" t="s">
        <v>3363</v>
      </c>
      <c r="C526">
        <v>4</v>
      </c>
      <c r="D526" t="s">
        <v>30</v>
      </c>
      <c r="E526">
        <v>14800</v>
      </c>
      <c r="F526">
        <v>59200</v>
      </c>
    </row>
    <row r="527" spans="1:6" x14ac:dyDescent="0.25">
      <c r="A527" t="s">
        <v>3364</v>
      </c>
      <c r="B527" t="s">
        <v>3365</v>
      </c>
      <c r="C527">
        <v>28</v>
      </c>
      <c r="D527" t="s">
        <v>30</v>
      </c>
      <c r="E527">
        <v>10824.1785714286</v>
      </c>
      <c r="F527">
        <v>303077</v>
      </c>
    </row>
    <row r="528" spans="1:6" x14ac:dyDescent="0.25">
      <c r="A528" t="s">
        <v>3366</v>
      </c>
      <c r="B528" t="s">
        <v>3367</v>
      </c>
      <c r="C528">
        <v>1</v>
      </c>
      <c r="D528" t="s">
        <v>30</v>
      </c>
      <c r="E528">
        <v>117.66</v>
      </c>
      <c r="F528">
        <v>117.66</v>
      </c>
    </row>
    <row r="529" spans="1:6" x14ac:dyDescent="0.25">
      <c r="A529" t="s">
        <v>3368</v>
      </c>
      <c r="B529" t="s">
        <v>3369</v>
      </c>
      <c r="C529">
        <v>1</v>
      </c>
      <c r="D529" t="s">
        <v>30</v>
      </c>
      <c r="E529">
        <v>23.9</v>
      </c>
      <c r="F529">
        <v>23.9</v>
      </c>
    </row>
    <row r="530" spans="1:6" x14ac:dyDescent="0.25">
      <c r="A530" t="s">
        <v>3370</v>
      </c>
      <c r="B530" t="s">
        <v>3371</v>
      </c>
      <c r="C530">
        <v>1</v>
      </c>
      <c r="D530" t="s">
        <v>30</v>
      </c>
      <c r="E530">
        <v>271.52</v>
      </c>
      <c r="F530">
        <v>271.52</v>
      </c>
    </row>
    <row r="531" spans="1:6" x14ac:dyDescent="0.25">
      <c r="A531" t="s">
        <v>3372</v>
      </c>
      <c r="B531" t="s">
        <v>3373</v>
      </c>
      <c r="C531">
        <v>2</v>
      </c>
      <c r="D531" t="s">
        <v>30</v>
      </c>
      <c r="E531">
        <v>316.24</v>
      </c>
      <c r="F531">
        <v>632.48</v>
      </c>
    </row>
    <row r="532" spans="1:6" x14ac:dyDescent="0.25">
      <c r="A532" t="s">
        <v>3374</v>
      </c>
      <c r="B532" t="s">
        <v>3375</v>
      </c>
      <c r="C532">
        <v>1</v>
      </c>
      <c r="D532" t="s">
        <v>30</v>
      </c>
      <c r="E532">
        <v>397.66</v>
      </c>
      <c r="F532">
        <v>397.66</v>
      </c>
    </row>
    <row r="533" spans="1:6" x14ac:dyDescent="0.25">
      <c r="A533" t="s">
        <v>3376</v>
      </c>
      <c r="B533" t="s">
        <v>3377</v>
      </c>
      <c r="C533">
        <v>15</v>
      </c>
      <c r="D533" t="s">
        <v>30</v>
      </c>
      <c r="E533">
        <v>61.36</v>
      </c>
      <c r="F533">
        <v>920.4</v>
      </c>
    </row>
    <row r="534" spans="1:6" x14ac:dyDescent="0.25">
      <c r="A534" t="s">
        <v>3378</v>
      </c>
      <c r="B534" t="s">
        <v>3379</v>
      </c>
      <c r="C534">
        <v>6</v>
      </c>
      <c r="D534" t="s">
        <v>30</v>
      </c>
      <c r="E534">
        <v>960.52</v>
      </c>
      <c r="F534">
        <v>5763.12</v>
      </c>
    </row>
    <row r="535" spans="1:6" x14ac:dyDescent="0.25">
      <c r="A535" t="s">
        <v>3380</v>
      </c>
      <c r="B535" t="s">
        <v>3381</v>
      </c>
      <c r="C535">
        <v>4</v>
      </c>
      <c r="D535" t="s">
        <v>30</v>
      </c>
      <c r="E535">
        <v>526.82500000000005</v>
      </c>
      <c r="F535">
        <v>2107.3000000000002</v>
      </c>
    </row>
    <row r="536" spans="1:6" x14ac:dyDescent="0.25">
      <c r="A536" t="s">
        <v>3382</v>
      </c>
      <c r="B536" t="s">
        <v>3383</v>
      </c>
      <c r="C536">
        <v>217</v>
      </c>
      <c r="D536" t="s">
        <v>1182</v>
      </c>
      <c r="E536">
        <v>46.02</v>
      </c>
      <c r="F536">
        <v>9986.34</v>
      </c>
    </row>
    <row r="537" spans="1:6" x14ac:dyDescent="0.25">
      <c r="A537" t="s">
        <v>3384</v>
      </c>
      <c r="B537" t="s">
        <v>3385</v>
      </c>
      <c r="C537">
        <v>1</v>
      </c>
      <c r="D537" t="s">
        <v>30</v>
      </c>
      <c r="E537">
        <v>804.76</v>
      </c>
      <c r="F537">
        <v>804.76</v>
      </c>
    </row>
    <row r="538" spans="1:6" x14ac:dyDescent="0.25">
      <c r="A538" t="s">
        <v>3386</v>
      </c>
      <c r="B538" t="s">
        <v>3387</v>
      </c>
      <c r="C538">
        <v>1</v>
      </c>
      <c r="D538" t="s">
        <v>30</v>
      </c>
      <c r="E538">
        <v>804.76</v>
      </c>
      <c r="F538">
        <v>804.76</v>
      </c>
    </row>
    <row r="539" spans="1:6" x14ac:dyDescent="0.25">
      <c r="A539" t="s">
        <v>3390</v>
      </c>
      <c r="B539" t="s">
        <v>3391</v>
      </c>
      <c r="C539">
        <v>12</v>
      </c>
      <c r="D539" t="s">
        <v>30</v>
      </c>
      <c r="E539">
        <v>2832</v>
      </c>
      <c r="F539">
        <v>33984</v>
      </c>
    </row>
    <row r="540" spans="1:6" x14ac:dyDescent="0.25">
      <c r="A540" t="s">
        <v>3392</v>
      </c>
      <c r="B540" t="s">
        <v>3393</v>
      </c>
      <c r="C540">
        <v>4</v>
      </c>
      <c r="D540" t="s">
        <v>30</v>
      </c>
      <c r="E540">
        <v>1</v>
      </c>
      <c r="F540">
        <v>4</v>
      </c>
    </row>
    <row r="541" spans="1:6" x14ac:dyDescent="0.25">
      <c r="A541" t="s">
        <v>3394</v>
      </c>
      <c r="B541" t="s">
        <v>3395</v>
      </c>
      <c r="C541">
        <v>12</v>
      </c>
      <c r="D541" t="s">
        <v>30</v>
      </c>
      <c r="E541">
        <v>3304</v>
      </c>
      <c r="F541">
        <v>39648</v>
      </c>
    </row>
    <row r="542" spans="1:6" x14ac:dyDescent="0.25">
      <c r="A542" t="s">
        <v>3396</v>
      </c>
      <c r="B542" t="s">
        <v>3397</v>
      </c>
      <c r="C542">
        <v>2</v>
      </c>
      <c r="D542" t="s">
        <v>30</v>
      </c>
      <c r="E542">
        <v>1995</v>
      </c>
      <c r="F542">
        <v>3990</v>
      </c>
    </row>
    <row r="543" spans="1:6" x14ac:dyDescent="0.25">
      <c r="A543" t="s">
        <v>3398</v>
      </c>
      <c r="B543" t="s">
        <v>3399</v>
      </c>
      <c r="C543">
        <v>6</v>
      </c>
      <c r="D543" t="s">
        <v>30</v>
      </c>
      <c r="E543">
        <v>1</v>
      </c>
      <c r="F543">
        <v>6</v>
      </c>
    </row>
    <row r="544" spans="1:6" x14ac:dyDescent="0.25">
      <c r="A544" t="s">
        <v>3400</v>
      </c>
      <c r="B544" t="s">
        <v>3401</v>
      </c>
      <c r="C544">
        <v>1</v>
      </c>
      <c r="D544" t="s">
        <v>30</v>
      </c>
      <c r="E544">
        <v>971.73</v>
      </c>
      <c r="F544">
        <v>971.73</v>
      </c>
    </row>
    <row r="545" spans="1:6" x14ac:dyDescent="0.25">
      <c r="A545" t="s">
        <v>3402</v>
      </c>
      <c r="B545" t="s">
        <v>3403</v>
      </c>
      <c r="C545">
        <v>8</v>
      </c>
      <c r="D545" t="s">
        <v>30</v>
      </c>
      <c r="E545">
        <v>288.73750000000001</v>
      </c>
      <c r="F545">
        <v>2309.9</v>
      </c>
    </row>
    <row r="546" spans="1:6" x14ac:dyDescent="0.25">
      <c r="A546" t="s">
        <v>3404</v>
      </c>
      <c r="B546" t="s">
        <v>3405</v>
      </c>
      <c r="C546">
        <v>1</v>
      </c>
      <c r="D546" t="s">
        <v>30</v>
      </c>
      <c r="E546">
        <v>666.9</v>
      </c>
      <c r="F546">
        <v>666.9</v>
      </c>
    </row>
    <row r="547" spans="1:6" x14ac:dyDescent="0.25">
      <c r="A547" t="s">
        <v>3406</v>
      </c>
      <c r="B547" t="s">
        <v>3407</v>
      </c>
      <c r="C547">
        <v>39</v>
      </c>
      <c r="D547" t="s">
        <v>30</v>
      </c>
      <c r="E547">
        <v>507.4</v>
      </c>
      <c r="F547">
        <v>19788.599999999999</v>
      </c>
    </row>
    <row r="548" spans="1:6" x14ac:dyDescent="0.25">
      <c r="A548" t="s">
        <v>4411</v>
      </c>
      <c r="B548" t="s">
        <v>4412</v>
      </c>
      <c r="C548">
        <v>534</v>
      </c>
      <c r="D548" t="s">
        <v>30</v>
      </c>
      <c r="E548">
        <v>27.14</v>
      </c>
      <c r="F548">
        <v>14492.76</v>
      </c>
    </row>
    <row r="549" spans="1:6" x14ac:dyDescent="0.25">
      <c r="A549" t="s">
        <v>4295</v>
      </c>
      <c r="B549" t="s">
        <v>4296</v>
      </c>
      <c r="C549">
        <v>182</v>
      </c>
      <c r="D549" t="s">
        <v>30</v>
      </c>
      <c r="E549">
        <v>13.83</v>
      </c>
      <c r="F549">
        <v>2517.06</v>
      </c>
    </row>
    <row r="550" spans="1:6" x14ac:dyDescent="0.25">
      <c r="A550" t="s">
        <v>3408</v>
      </c>
      <c r="B550" t="s">
        <v>3409</v>
      </c>
      <c r="C550">
        <v>9</v>
      </c>
      <c r="D550" t="s">
        <v>30</v>
      </c>
      <c r="E550">
        <v>398.84</v>
      </c>
      <c r="F550">
        <v>3589.56</v>
      </c>
    </row>
    <row r="551" spans="1:6" x14ac:dyDescent="0.25">
      <c r="A551" t="s">
        <v>3410</v>
      </c>
      <c r="B551" t="s">
        <v>3411</v>
      </c>
      <c r="C551">
        <v>9</v>
      </c>
      <c r="D551" t="s">
        <v>30</v>
      </c>
      <c r="E551">
        <v>676.14</v>
      </c>
      <c r="F551">
        <v>6085.26</v>
      </c>
    </row>
    <row r="552" spans="1:6" x14ac:dyDescent="0.25">
      <c r="A552" t="s">
        <v>3412</v>
      </c>
      <c r="B552" t="s">
        <v>3413</v>
      </c>
      <c r="C552">
        <v>9</v>
      </c>
      <c r="D552" t="s">
        <v>30</v>
      </c>
      <c r="E552">
        <v>676.14</v>
      </c>
      <c r="F552">
        <v>6085.26</v>
      </c>
    </row>
    <row r="553" spans="1:6" x14ac:dyDescent="0.25">
      <c r="A553" t="s">
        <v>3414</v>
      </c>
      <c r="B553" t="s">
        <v>3415</v>
      </c>
      <c r="C553">
        <v>9</v>
      </c>
      <c r="D553" t="s">
        <v>30</v>
      </c>
      <c r="E553">
        <v>676.14</v>
      </c>
      <c r="F553">
        <v>6085.26</v>
      </c>
    </row>
    <row r="554" spans="1:6" x14ac:dyDescent="0.25">
      <c r="A554" t="s">
        <v>4297</v>
      </c>
      <c r="B554" t="s">
        <v>4298</v>
      </c>
      <c r="C554">
        <v>4000</v>
      </c>
      <c r="D554" t="s">
        <v>30</v>
      </c>
      <c r="E554">
        <v>88.51</v>
      </c>
      <c r="F554">
        <v>354040</v>
      </c>
    </row>
    <row r="555" spans="1:6" x14ac:dyDescent="0.25">
      <c r="A555" t="s">
        <v>4299</v>
      </c>
      <c r="B555" t="s">
        <v>4300</v>
      </c>
      <c r="C555">
        <v>100</v>
      </c>
      <c r="D555" t="s">
        <v>30</v>
      </c>
      <c r="E555">
        <v>152.38999999999999</v>
      </c>
      <c r="F555">
        <v>15239</v>
      </c>
    </row>
    <row r="556" spans="1:6" x14ac:dyDescent="0.25">
      <c r="A556" t="s">
        <v>3416</v>
      </c>
      <c r="B556" t="s">
        <v>3417</v>
      </c>
      <c r="C556">
        <v>8</v>
      </c>
      <c r="D556" t="s">
        <v>30</v>
      </c>
      <c r="E556">
        <v>1975</v>
      </c>
      <c r="F556">
        <v>15800</v>
      </c>
    </row>
    <row r="557" spans="1:6" x14ac:dyDescent="0.25">
      <c r="A557" t="s">
        <v>3418</v>
      </c>
      <c r="B557" t="s">
        <v>3419</v>
      </c>
      <c r="C557">
        <v>8</v>
      </c>
      <c r="D557" t="s">
        <v>30</v>
      </c>
      <c r="E557">
        <v>1975</v>
      </c>
      <c r="F557">
        <v>15800</v>
      </c>
    </row>
    <row r="558" spans="1:6" x14ac:dyDescent="0.25">
      <c r="A558" t="s">
        <v>3420</v>
      </c>
      <c r="B558" t="s">
        <v>3421</v>
      </c>
      <c r="C558">
        <v>1</v>
      </c>
      <c r="D558" t="s">
        <v>30</v>
      </c>
      <c r="E558">
        <v>302.67</v>
      </c>
      <c r="F558">
        <v>302.67</v>
      </c>
    </row>
    <row r="559" spans="1:6" x14ac:dyDescent="0.25">
      <c r="A559" t="s">
        <v>3422</v>
      </c>
      <c r="B559" t="s">
        <v>3423</v>
      </c>
      <c r="C559">
        <v>40</v>
      </c>
      <c r="D559" t="s">
        <v>30</v>
      </c>
      <c r="E559">
        <v>413</v>
      </c>
      <c r="F559">
        <v>16520</v>
      </c>
    </row>
    <row r="560" spans="1:6" x14ac:dyDescent="0.25">
      <c r="A560" t="s">
        <v>3424</v>
      </c>
      <c r="B560" t="s">
        <v>3425</v>
      </c>
      <c r="C560">
        <v>7</v>
      </c>
      <c r="D560" t="s">
        <v>30</v>
      </c>
      <c r="E560">
        <v>1</v>
      </c>
      <c r="F560">
        <v>7</v>
      </c>
    </row>
    <row r="561" spans="1:6" x14ac:dyDescent="0.25">
      <c r="A561" t="s">
        <v>3426</v>
      </c>
      <c r="B561" t="s">
        <v>3427</v>
      </c>
      <c r="C561">
        <v>11</v>
      </c>
      <c r="D561" t="s">
        <v>30</v>
      </c>
      <c r="E561">
        <v>948.72</v>
      </c>
      <c r="F561">
        <v>10435.92</v>
      </c>
    </row>
    <row r="562" spans="1:6" x14ac:dyDescent="0.25">
      <c r="A562" t="s">
        <v>3428</v>
      </c>
      <c r="B562" t="s">
        <v>3429</v>
      </c>
      <c r="C562">
        <v>57</v>
      </c>
      <c r="D562" t="s">
        <v>30</v>
      </c>
      <c r="E562">
        <v>186.92561403508799</v>
      </c>
      <c r="F562">
        <v>10654.76</v>
      </c>
    </row>
    <row r="563" spans="1:6" x14ac:dyDescent="0.25">
      <c r="A563" t="s">
        <v>3430</v>
      </c>
      <c r="B563" t="s">
        <v>3431</v>
      </c>
      <c r="C563">
        <v>19</v>
      </c>
      <c r="D563" t="s">
        <v>30</v>
      </c>
      <c r="E563">
        <v>141.6</v>
      </c>
      <c r="F563">
        <v>2690.4</v>
      </c>
    </row>
    <row r="564" spans="1:6" x14ac:dyDescent="0.25">
      <c r="A564" t="s">
        <v>3432</v>
      </c>
      <c r="B564" t="s">
        <v>3433</v>
      </c>
      <c r="C564">
        <v>9</v>
      </c>
      <c r="D564" t="s">
        <v>30</v>
      </c>
      <c r="E564">
        <v>243.08</v>
      </c>
      <c r="F564">
        <v>2187.7199999999998</v>
      </c>
    </row>
    <row r="565" spans="1:6" x14ac:dyDescent="0.25">
      <c r="A565" t="s">
        <v>3434</v>
      </c>
      <c r="B565" t="s">
        <v>3435</v>
      </c>
      <c r="C565">
        <v>9</v>
      </c>
      <c r="D565" t="s">
        <v>30</v>
      </c>
      <c r="E565">
        <v>243.08</v>
      </c>
      <c r="F565">
        <v>2187.7199999999998</v>
      </c>
    </row>
    <row r="566" spans="1:6" x14ac:dyDescent="0.25">
      <c r="A566" t="s">
        <v>3436</v>
      </c>
      <c r="B566" t="s">
        <v>3437</v>
      </c>
      <c r="C566">
        <v>10</v>
      </c>
      <c r="D566" t="s">
        <v>30</v>
      </c>
      <c r="E566">
        <v>243.08</v>
      </c>
      <c r="F566">
        <v>2430.8000000000002</v>
      </c>
    </row>
    <row r="567" spans="1:6" x14ac:dyDescent="0.25">
      <c r="A567" t="s">
        <v>3438</v>
      </c>
      <c r="B567" t="s">
        <v>3439</v>
      </c>
      <c r="C567">
        <v>8</v>
      </c>
      <c r="D567" t="s">
        <v>30</v>
      </c>
      <c r="E567">
        <v>243.08</v>
      </c>
      <c r="F567">
        <v>1944.64</v>
      </c>
    </row>
    <row r="568" spans="1:6" x14ac:dyDescent="0.25">
      <c r="A568" t="s">
        <v>3440</v>
      </c>
      <c r="B568" t="s">
        <v>3441</v>
      </c>
      <c r="C568">
        <v>7</v>
      </c>
      <c r="D568" t="s">
        <v>30</v>
      </c>
      <c r="E568">
        <v>243.08</v>
      </c>
      <c r="F568">
        <v>1701.56</v>
      </c>
    </row>
    <row r="569" spans="1:6" x14ac:dyDescent="0.25">
      <c r="A569" t="s">
        <v>3442</v>
      </c>
      <c r="B569" t="s">
        <v>3443</v>
      </c>
      <c r="C569">
        <v>8</v>
      </c>
      <c r="D569" t="s">
        <v>30</v>
      </c>
      <c r="E569">
        <v>243.08</v>
      </c>
      <c r="F569">
        <v>1944.64</v>
      </c>
    </row>
    <row r="570" spans="1:6" x14ac:dyDescent="0.25">
      <c r="A570" t="s">
        <v>3444</v>
      </c>
      <c r="B570" t="s">
        <v>3445</v>
      </c>
      <c r="C570">
        <v>6</v>
      </c>
      <c r="D570" t="s">
        <v>30</v>
      </c>
      <c r="E570">
        <v>243.08</v>
      </c>
      <c r="F570">
        <v>1458.48</v>
      </c>
    </row>
    <row r="571" spans="1:6" x14ac:dyDescent="0.25">
      <c r="A571" t="s">
        <v>3446</v>
      </c>
      <c r="B571" t="s">
        <v>3447</v>
      </c>
      <c r="C571">
        <v>4</v>
      </c>
      <c r="D571" t="s">
        <v>30</v>
      </c>
      <c r="E571">
        <v>243.08</v>
      </c>
      <c r="F571">
        <v>972.32</v>
      </c>
    </row>
    <row r="572" spans="1:6" x14ac:dyDescent="0.25">
      <c r="A572" t="s">
        <v>3448</v>
      </c>
      <c r="B572" t="s">
        <v>3449</v>
      </c>
      <c r="C572">
        <v>4</v>
      </c>
      <c r="D572" t="s">
        <v>30</v>
      </c>
      <c r="E572">
        <v>243.08</v>
      </c>
      <c r="F572">
        <v>972.32</v>
      </c>
    </row>
    <row r="573" spans="1:6" x14ac:dyDescent="0.25">
      <c r="A573" t="s">
        <v>3450</v>
      </c>
      <c r="B573" t="s">
        <v>3451</v>
      </c>
      <c r="C573">
        <v>15</v>
      </c>
      <c r="D573" t="s">
        <v>30</v>
      </c>
      <c r="E573">
        <v>1195.3399999999999</v>
      </c>
      <c r="F573">
        <v>17930.099999999999</v>
      </c>
    </row>
    <row r="574" spans="1:6" x14ac:dyDescent="0.25">
      <c r="A574" t="s">
        <v>3452</v>
      </c>
      <c r="B574" t="s">
        <v>3453</v>
      </c>
      <c r="C574">
        <v>21</v>
      </c>
      <c r="D574" t="s">
        <v>30</v>
      </c>
      <c r="E574">
        <v>248.89190476190501</v>
      </c>
      <c r="F574">
        <v>5226.7299999999996</v>
      </c>
    </row>
    <row r="575" spans="1:6" x14ac:dyDescent="0.25">
      <c r="A575" t="s">
        <v>3454</v>
      </c>
      <c r="B575" s="17" t="s">
        <v>3455</v>
      </c>
      <c r="C575">
        <v>1500</v>
      </c>
      <c r="D575" t="s">
        <v>30</v>
      </c>
      <c r="E575">
        <v>77.88</v>
      </c>
      <c r="F575">
        <v>116820</v>
      </c>
    </row>
    <row r="576" spans="1:6" x14ac:dyDescent="0.25">
      <c r="A576" t="s">
        <v>3456</v>
      </c>
      <c r="B576" t="s">
        <v>3457</v>
      </c>
      <c r="C576">
        <v>4</v>
      </c>
      <c r="D576" t="s">
        <v>30</v>
      </c>
      <c r="E576">
        <v>129.80000000000001</v>
      </c>
      <c r="F576">
        <v>519.20000000000005</v>
      </c>
    </row>
    <row r="577" spans="1:6" x14ac:dyDescent="0.25">
      <c r="A577" t="s">
        <v>3458</v>
      </c>
      <c r="B577" t="s">
        <v>3459</v>
      </c>
      <c r="C577">
        <v>20</v>
      </c>
      <c r="D577" t="s">
        <v>30</v>
      </c>
      <c r="E577">
        <v>250.16</v>
      </c>
      <c r="F577">
        <v>5003.2</v>
      </c>
    </row>
    <row r="578" spans="1:6" x14ac:dyDescent="0.25">
      <c r="A578" t="s">
        <v>3460</v>
      </c>
      <c r="B578" t="s">
        <v>3461</v>
      </c>
      <c r="C578">
        <v>10</v>
      </c>
      <c r="D578" t="s">
        <v>30</v>
      </c>
      <c r="E578">
        <v>354</v>
      </c>
      <c r="F578">
        <v>3540</v>
      </c>
    </row>
    <row r="579" spans="1:6" x14ac:dyDescent="0.25">
      <c r="A579" t="s">
        <v>3462</v>
      </c>
      <c r="B579" t="s">
        <v>3463</v>
      </c>
      <c r="C579">
        <v>4</v>
      </c>
      <c r="D579" t="s">
        <v>30</v>
      </c>
      <c r="E579">
        <v>1117.42</v>
      </c>
      <c r="F579">
        <v>4469.68</v>
      </c>
    </row>
    <row r="580" spans="1:6" x14ac:dyDescent="0.25">
      <c r="A580" t="s">
        <v>3464</v>
      </c>
      <c r="B580" t="s">
        <v>3465</v>
      </c>
      <c r="C580">
        <v>7</v>
      </c>
      <c r="D580" t="s">
        <v>30</v>
      </c>
      <c r="E580">
        <v>335.74285714285702</v>
      </c>
      <c r="F580">
        <v>2350.1999999999998</v>
      </c>
    </row>
    <row r="581" spans="1:6" x14ac:dyDescent="0.25">
      <c r="A581" t="s">
        <v>3466</v>
      </c>
      <c r="B581" t="s">
        <v>3467</v>
      </c>
      <c r="C581">
        <v>25</v>
      </c>
      <c r="D581" t="s">
        <v>30</v>
      </c>
      <c r="E581">
        <v>6.61</v>
      </c>
      <c r="F581">
        <v>165.25</v>
      </c>
    </row>
    <row r="582" spans="1:6" x14ac:dyDescent="0.25">
      <c r="A582" t="s">
        <v>4301</v>
      </c>
      <c r="B582" t="s">
        <v>4302</v>
      </c>
      <c r="C582">
        <v>100</v>
      </c>
      <c r="D582" t="s">
        <v>30</v>
      </c>
      <c r="E582">
        <v>28.32</v>
      </c>
      <c r="F582">
        <v>2832</v>
      </c>
    </row>
    <row r="583" spans="1:6" x14ac:dyDescent="0.25">
      <c r="A583" t="s">
        <v>3468</v>
      </c>
      <c r="B583" t="s">
        <v>3469</v>
      </c>
      <c r="C583">
        <v>100</v>
      </c>
      <c r="D583" t="s">
        <v>30</v>
      </c>
      <c r="E583">
        <v>14.16</v>
      </c>
      <c r="F583">
        <v>1416</v>
      </c>
    </row>
    <row r="584" spans="1:6" x14ac:dyDescent="0.25">
      <c r="A584" t="s">
        <v>3470</v>
      </c>
      <c r="B584" t="s">
        <v>4413</v>
      </c>
      <c r="C584">
        <v>100</v>
      </c>
      <c r="D584" t="s">
        <v>30</v>
      </c>
      <c r="E584">
        <v>29.5</v>
      </c>
      <c r="F584">
        <v>2950</v>
      </c>
    </row>
    <row r="585" spans="1:6" x14ac:dyDescent="0.25">
      <c r="A585" t="s">
        <v>3472</v>
      </c>
      <c r="B585" t="s">
        <v>3473</v>
      </c>
      <c r="C585">
        <v>150</v>
      </c>
      <c r="D585" t="s">
        <v>30</v>
      </c>
      <c r="E585">
        <v>11.8</v>
      </c>
      <c r="F585">
        <v>1770</v>
      </c>
    </row>
    <row r="586" spans="1:6" x14ac:dyDescent="0.25">
      <c r="A586" t="s">
        <v>3474</v>
      </c>
      <c r="B586" t="s">
        <v>3475</v>
      </c>
      <c r="C586">
        <v>1</v>
      </c>
      <c r="D586" t="s">
        <v>30</v>
      </c>
      <c r="E586">
        <v>1250</v>
      </c>
      <c r="F586">
        <v>1250</v>
      </c>
    </row>
    <row r="587" spans="1:6" x14ac:dyDescent="0.25">
      <c r="A587" t="s">
        <v>3476</v>
      </c>
      <c r="B587" t="s">
        <v>3477</v>
      </c>
      <c r="C587">
        <v>10</v>
      </c>
      <c r="D587" t="s">
        <v>30</v>
      </c>
      <c r="E587">
        <v>5888.2</v>
      </c>
      <c r="F587">
        <v>58882</v>
      </c>
    </row>
    <row r="588" spans="1:6" x14ac:dyDescent="0.25">
      <c r="A588" t="s">
        <v>3478</v>
      </c>
      <c r="B588" t="s">
        <v>3479</v>
      </c>
      <c r="C588">
        <v>28</v>
      </c>
      <c r="D588" t="s">
        <v>30</v>
      </c>
      <c r="E588">
        <v>868.78</v>
      </c>
      <c r="F588">
        <v>24325.84</v>
      </c>
    </row>
    <row r="589" spans="1:6" x14ac:dyDescent="0.25">
      <c r="A589" t="s">
        <v>3480</v>
      </c>
      <c r="B589" t="s">
        <v>3481</v>
      </c>
      <c r="C589">
        <v>7</v>
      </c>
      <c r="D589" t="s">
        <v>30</v>
      </c>
      <c r="E589">
        <v>749.3</v>
      </c>
      <c r="F589">
        <v>5245.1</v>
      </c>
    </row>
    <row r="590" spans="1:6" x14ac:dyDescent="0.25">
      <c r="A590" t="s">
        <v>3482</v>
      </c>
      <c r="B590" t="s">
        <v>3483</v>
      </c>
      <c r="C590">
        <v>1</v>
      </c>
      <c r="D590" t="s">
        <v>30</v>
      </c>
      <c r="E590">
        <v>2876.25</v>
      </c>
      <c r="F590">
        <v>2876.25</v>
      </c>
    </row>
    <row r="591" spans="1:6" x14ac:dyDescent="0.25">
      <c r="A591" t="s">
        <v>3484</v>
      </c>
      <c r="B591" t="s">
        <v>3485</v>
      </c>
      <c r="C591">
        <v>11</v>
      </c>
      <c r="D591" t="s">
        <v>30</v>
      </c>
      <c r="E591">
        <v>749.3</v>
      </c>
      <c r="F591">
        <v>8242.2999999999993</v>
      </c>
    </row>
    <row r="592" spans="1:6" x14ac:dyDescent="0.25">
      <c r="A592" t="s">
        <v>3486</v>
      </c>
      <c r="B592" t="s">
        <v>3487</v>
      </c>
      <c r="C592">
        <v>6</v>
      </c>
      <c r="D592" t="s">
        <v>30</v>
      </c>
      <c r="E592">
        <v>749.3</v>
      </c>
      <c r="F592">
        <v>4495.8</v>
      </c>
    </row>
    <row r="593" spans="1:6" x14ac:dyDescent="0.25">
      <c r="A593" t="s">
        <v>3490</v>
      </c>
      <c r="B593" t="s">
        <v>3491</v>
      </c>
      <c r="C593">
        <v>19</v>
      </c>
      <c r="D593" t="s">
        <v>30</v>
      </c>
      <c r="E593">
        <v>1224.25</v>
      </c>
      <c r="F593">
        <v>23260.75</v>
      </c>
    </row>
    <row r="594" spans="1:6" x14ac:dyDescent="0.25">
      <c r="A594" t="s">
        <v>3492</v>
      </c>
      <c r="B594" t="s">
        <v>3493</v>
      </c>
      <c r="C594">
        <v>3</v>
      </c>
      <c r="D594" t="s">
        <v>30</v>
      </c>
      <c r="E594">
        <v>920</v>
      </c>
      <c r="F594">
        <v>2760</v>
      </c>
    </row>
    <row r="595" spans="1:6" x14ac:dyDescent="0.25">
      <c r="A595" t="s">
        <v>3494</v>
      </c>
      <c r="B595" t="s">
        <v>3495</v>
      </c>
      <c r="C595">
        <v>1</v>
      </c>
      <c r="D595" t="s">
        <v>30</v>
      </c>
      <c r="E595">
        <v>5982.6</v>
      </c>
      <c r="F595">
        <v>5982.6</v>
      </c>
    </row>
    <row r="596" spans="1:6" x14ac:dyDescent="0.25">
      <c r="A596" t="s">
        <v>3496</v>
      </c>
      <c r="B596" t="s">
        <v>3497</v>
      </c>
      <c r="C596">
        <v>8</v>
      </c>
      <c r="D596" t="s">
        <v>30</v>
      </c>
      <c r="E596">
        <v>3975.42</v>
      </c>
      <c r="F596">
        <v>31803.360000000001</v>
      </c>
    </row>
    <row r="597" spans="1:6" x14ac:dyDescent="0.25">
      <c r="A597" t="s">
        <v>3498</v>
      </c>
      <c r="B597" t="s">
        <v>3499</v>
      </c>
      <c r="C597">
        <v>11</v>
      </c>
      <c r="D597" t="s">
        <v>30</v>
      </c>
      <c r="E597">
        <v>5982.6</v>
      </c>
      <c r="F597">
        <v>65808.600000000006</v>
      </c>
    </row>
    <row r="598" spans="1:6" x14ac:dyDescent="0.25">
      <c r="A598" t="s">
        <v>3500</v>
      </c>
      <c r="B598" t="s">
        <v>3501</v>
      </c>
      <c r="C598">
        <v>5</v>
      </c>
      <c r="D598" t="s">
        <v>30</v>
      </c>
      <c r="E598">
        <v>5982.6</v>
      </c>
      <c r="F598">
        <v>29913</v>
      </c>
    </row>
    <row r="599" spans="1:6" x14ac:dyDescent="0.25">
      <c r="A599" t="s">
        <v>3502</v>
      </c>
      <c r="B599" t="s">
        <v>3503</v>
      </c>
      <c r="C599">
        <v>17</v>
      </c>
      <c r="D599" t="s">
        <v>30</v>
      </c>
      <c r="E599">
        <v>2342.3000000000002</v>
      </c>
      <c r="F599">
        <v>39819.1</v>
      </c>
    </row>
    <row r="600" spans="1:6" x14ac:dyDescent="0.25">
      <c r="A600" t="s">
        <v>3504</v>
      </c>
      <c r="B600" t="s">
        <v>3505</v>
      </c>
      <c r="C600">
        <v>1</v>
      </c>
      <c r="D600" t="s">
        <v>30</v>
      </c>
      <c r="E600">
        <v>749.3</v>
      </c>
      <c r="F600">
        <v>749.3</v>
      </c>
    </row>
    <row r="601" spans="1:6" x14ac:dyDescent="0.25">
      <c r="A601" t="s">
        <v>3506</v>
      </c>
      <c r="B601" t="s">
        <v>3507</v>
      </c>
      <c r="C601">
        <v>20</v>
      </c>
      <c r="D601" t="s">
        <v>30</v>
      </c>
      <c r="E601">
        <v>236</v>
      </c>
      <c r="F601">
        <v>4720</v>
      </c>
    </row>
    <row r="602" spans="1:6" x14ac:dyDescent="0.25">
      <c r="A602" t="s">
        <v>3508</v>
      </c>
      <c r="B602" t="s">
        <v>3509</v>
      </c>
      <c r="C602">
        <v>2</v>
      </c>
      <c r="D602" t="s">
        <v>30</v>
      </c>
      <c r="E602">
        <v>396.48</v>
      </c>
      <c r="F602">
        <v>792.96</v>
      </c>
    </row>
    <row r="603" spans="1:6" x14ac:dyDescent="0.25">
      <c r="A603" t="s">
        <v>4304</v>
      </c>
      <c r="B603" t="s">
        <v>3511</v>
      </c>
      <c r="C603">
        <v>1</v>
      </c>
      <c r="D603" t="s">
        <v>30</v>
      </c>
      <c r="E603">
        <v>2070.9</v>
      </c>
      <c r="F603">
        <v>2070.9</v>
      </c>
    </row>
    <row r="604" spans="1:6" x14ac:dyDescent="0.25">
      <c r="A604" t="s">
        <v>3512</v>
      </c>
      <c r="B604" t="s">
        <v>4305</v>
      </c>
      <c r="C604">
        <v>16</v>
      </c>
      <c r="D604" t="s">
        <v>30</v>
      </c>
      <c r="E604">
        <v>259.60000000000002</v>
      </c>
      <c r="F604">
        <v>4153.6000000000004</v>
      </c>
    </row>
    <row r="605" spans="1:6" x14ac:dyDescent="0.25">
      <c r="A605" t="s">
        <v>3514</v>
      </c>
      <c r="B605" t="s">
        <v>3515</v>
      </c>
      <c r="C605">
        <v>1</v>
      </c>
      <c r="D605" t="s">
        <v>30</v>
      </c>
      <c r="E605">
        <v>15340</v>
      </c>
      <c r="F605">
        <v>15340</v>
      </c>
    </row>
    <row r="606" spans="1:6" x14ac:dyDescent="0.25">
      <c r="A606" t="s">
        <v>3516</v>
      </c>
      <c r="B606" t="s">
        <v>3517</v>
      </c>
      <c r="C606">
        <v>1</v>
      </c>
      <c r="D606" t="s">
        <v>30</v>
      </c>
      <c r="E606">
        <v>41300</v>
      </c>
      <c r="F606">
        <v>41300</v>
      </c>
    </row>
    <row r="607" spans="1:6" x14ac:dyDescent="0.25">
      <c r="A607" t="s">
        <v>3518</v>
      </c>
      <c r="B607" t="s">
        <v>3519</v>
      </c>
      <c r="C607">
        <v>1</v>
      </c>
      <c r="D607" t="s">
        <v>30</v>
      </c>
      <c r="E607">
        <v>590</v>
      </c>
      <c r="F607">
        <v>590</v>
      </c>
    </row>
    <row r="608" spans="1:6" x14ac:dyDescent="0.25">
      <c r="A608" t="s">
        <v>3520</v>
      </c>
      <c r="B608" t="s">
        <v>3521</v>
      </c>
      <c r="C608">
        <v>113</v>
      </c>
      <c r="D608" t="s">
        <v>30</v>
      </c>
      <c r="E608">
        <v>409.33</v>
      </c>
      <c r="F608">
        <v>46254.29</v>
      </c>
    </row>
    <row r="609" spans="1:6" x14ac:dyDescent="0.25">
      <c r="A609" t="s">
        <v>3522</v>
      </c>
      <c r="B609" t="s">
        <v>3523</v>
      </c>
      <c r="C609">
        <v>189</v>
      </c>
      <c r="D609" t="s">
        <v>30</v>
      </c>
      <c r="E609">
        <v>511.54</v>
      </c>
      <c r="F609">
        <v>96681.06</v>
      </c>
    </row>
    <row r="610" spans="1:6" x14ac:dyDescent="0.25">
      <c r="A610" t="s">
        <v>3524</v>
      </c>
      <c r="B610" t="s">
        <v>3525</v>
      </c>
      <c r="C610">
        <v>22</v>
      </c>
      <c r="D610" t="s">
        <v>30</v>
      </c>
      <c r="E610">
        <v>382.89</v>
      </c>
      <c r="F610">
        <v>8423.58</v>
      </c>
    </row>
    <row r="611" spans="1:6" x14ac:dyDescent="0.25">
      <c r="A611" t="s">
        <v>3526</v>
      </c>
      <c r="B611" t="s">
        <v>3527</v>
      </c>
      <c r="C611">
        <v>12</v>
      </c>
      <c r="D611" t="s">
        <v>30</v>
      </c>
      <c r="E611">
        <v>837.8</v>
      </c>
      <c r="F611">
        <v>10053.6</v>
      </c>
    </row>
    <row r="612" spans="1:6" x14ac:dyDescent="0.25">
      <c r="A612" t="s">
        <v>3528</v>
      </c>
      <c r="B612" t="s">
        <v>3529</v>
      </c>
      <c r="C612">
        <v>4</v>
      </c>
      <c r="D612" t="s">
        <v>30</v>
      </c>
      <c r="E612">
        <v>1</v>
      </c>
      <c r="F612">
        <v>4</v>
      </c>
    </row>
    <row r="613" spans="1:6" x14ac:dyDescent="0.25">
      <c r="A613" t="s">
        <v>3530</v>
      </c>
      <c r="B613" t="s">
        <v>3531</v>
      </c>
      <c r="C613">
        <v>26</v>
      </c>
      <c r="D613" t="s">
        <v>30</v>
      </c>
      <c r="E613">
        <v>7.5423076923076904</v>
      </c>
      <c r="F613">
        <v>196.1</v>
      </c>
    </row>
    <row r="614" spans="1:6" x14ac:dyDescent="0.25">
      <c r="A614" t="s">
        <v>3532</v>
      </c>
      <c r="B614" t="s">
        <v>3533</v>
      </c>
      <c r="C614">
        <v>116</v>
      </c>
      <c r="D614" t="s">
        <v>30</v>
      </c>
      <c r="E614">
        <v>2</v>
      </c>
      <c r="F614">
        <v>232</v>
      </c>
    </row>
    <row r="615" spans="1:6" x14ac:dyDescent="0.25">
      <c r="A615" t="s">
        <v>3534</v>
      </c>
      <c r="B615" t="s">
        <v>3535</v>
      </c>
      <c r="C615">
        <v>30</v>
      </c>
      <c r="D615" t="s">
        <v>30</v>
      </c>
      <c r="E615">
        <v>94.15</v>
      </c>
      <c r="F615">
        <v>2824.5</v>
      </c>
    </row>
    <row r="616" spans="1:6" x14ac:dyDescent="0.25">
      <c r="A616" t="s">
        <v>3536</v>
      </c>
      <c r="B616" t="s">
        <v>3537</v>
      </c>
      <c r="C616">
        <v>941</v>
      </c>
      <c r="D616" t="s">
        <v>30</v>
      </c>
      <c r="E616">
        <v>436.25013815090301</v>
      </c>
      <c r="F616">
        <v>410511.38</v>
      </c>
    </row>
    <row r="617" spans="1:6" x14ac:dyDescent="0.25">
      <c r="A617" t="s">
        <v>4306</v>
      </c>
      <c r="B617" t="s">
        <v>376</v>
      </c>
      <c r="C617">
        <v>2440</v>
      </c>
      <c r="D617" t="s">
        <v>30</v>
      </c>
      <c r="E617">
        <v>76</v>
      </c>
      <c r="F617">
        <v>185440</v>
      </c>
    </row>
    <row r="618" spans="1:6" x14ac:dyDescent="0.25">
      <c r="A618" t="s">
        <v>3538</v>
      </c>
      <c r="B618" t="s">
        <v>3539</v>
      </c>
      <c r="C618">
        <v>500</v>
      </c>
      <c r="D618" t="s">
        <v>30</v>
      </c>
      <c r="E618">
        <v>301.89999999999998</v>
      </c>
      <c r="F618">
        <v>150950</v>
      </c>
    </row>
    <row r="619" spans="1:6" x14ac:dyDescent="0.25">
      <c r="A619" t="s">
        <v>3540</v>
      </c>
      <c r="B619" t="s">
        <v>3541</v>
      </c>
      <c r="C619">
        <v>40</v>
      </c>
      <c r="D619" t="s">
        <v>30</v>
      </c>
      <c r="E619">
        <v>153.4</v>
      </c>
      <c r="F619">
        <v>6136</v>
      </c>
    </row>
    <row r="620" spans="1:6" x14ac:dyDescent="0.25">
      <c r="A620" t="s">
        <v>3542</v>
      </c>
      <c r="B620" t="s">
        <v>3543</v>
      </c>
      <c r="C620">
        <v>169</v>
      </c>
      <c r="D620" t="s">
        <v>823</v>
      </c>
      <c r="E620">
        <v>80.239999999999995</v>
      </c>
      <c r="F620">
        <v>13560.56</v>
      </c>
    </row>
    <row r="621" spans="1:6" x14ac:dyDescent="0.25">
      <c r="A621" t="s">
        <v>3544</v>
      </c>
      <c r="B621" t="s">
        <v>3545</v>
      </c>
      <c r="C621">
        <v>24</v>
      </c>
      <c r="D621" t="s">
        <v>30</v>
      </c>
      <c r="E621">
        <v>495.5</v>
      </c>
      <c r="F621">
        <v>11892</v>
      </c>
    </row>
    <row r="622" spans="1:6" x14ac:dyDescent="0.25">
      <c r="A622" t="s">
        <v>3546</v>
      </c>
      <c r="B622" t="s">
        <v>3547</v>
      </c>
      <c r="C622">
        <v>48</v>
      </c>
      <c r="D622" t="s">
        <v>30</v>
      </c>
      <c r="E622">
        <v>413</v>
      </c>
      <c r="F622">
        <v>19824</v>
      </c>
    </row>
    <row r="623" spans="1:6" x14ac:dyDescent="0.25">
      <c r="A623" t="s">
        <v>3548</v>
      </c>
      <c r="B623" t="s">
        <v>3549</v>
      </c>
      <c r="C623">
        <v>1059</v>
      </c>
      <c r="D623" t="s">
        <v>30</v>
      </c>
      <c r="E623">
        <v>88.505571293673299</v>
      </c>
      <c r="F623">
        <v>93727.4</v>
      </c>
    </row>
    <row r="624" spans="1:6" x14ac:dyDescent="0.25">
      <c r="A624" t="s">
        <v>3550</v>
      </c>
      <c r="B624" t="s">
        <v>3551</v>
      </c>
      <c r="C624">
        <v>112</v>
      </c>
      <c r="D624" t="s">
        <v>30</v>
      </c>
      <c r="E624">
        <v>1531.64</v>
      </c>
      <c r="F624">
        <v>171543.67999999999</v>
      </c>
    </row>
    <row r="625" spans="1:6" x14ac:dyDescent="0.25">
      <c r="A625" t="s">
        <v>3552</v>
      </c>
      <c r="B625" t="s">
        <v>3553</v>
      </c>
      <c r="C625">
        <v>1595</v>
      </c>
      <c r="D625" t="s">
        <v>30</v>
      </c>
      <c r="E625">
        <v>10.62</v>
      </c>
      <c r="F625">
        <v>16938.900000000001</v>
      </c>
    </row>
    <row r="626" spans="1:6" x14ac:dyDescent="0.25">
      <c r="A626" t="s">
        <v>3554</v>
      </c>
      <c r="B626" t="s">
        <v>3555</v>
      </c>
      <c r="C626">
        <v>54</v>
      </c>
      <c r="D626" t="s">
        <v>30</v>
      </c>
      <c r="E626">
        <v>173.65</v>
      </c>
      <c r="F626">
        <v>9377.1</v>
      </c>
    </row>
    <row r="627" spans="1:6" x14ac:dyDescent="0.25">
      <c r="A627" t="s">
        <v>3556</v>
      </c>
      <c r="B627" t="s">
        <v>3557</v>
      </c>
      <c r="C627">
        <v>1</v>
      </c>
      <c r="D627" t="s">
        <v>30</v>
      </c>
      <c r="E627">
        <v>218.3</v>
      </c>
      <c r="F627">
        <v>218.3</v>
      </c>
    </row>
    <row r="628" spans="1:6" x14ac:dyDescent="0.25">
      <c r="A628" t="s">
        <v>4307</v>
      </c>
      <c r="B628" t="s">
        <v>4308</v>
      </c>
      <c r="C628">
        <v>22</v>
      </c>
      <c r="D628" t="s">
        <v>30</v>
      </c>
      <c r="E628">
        <v>22.42</v>
      </c>
      <c r="F628">
        <v>493.24</v>
      </c>
    </row>
    <row r="629" spans="1:6" x14ac:dyDescent="0.25">
      <c r="A629" t="s">
        <v>4309</v>
      </c>
      <c r="B629" t="s">
        <v>4310</v>
      </c>
      <c r="C629">
        <v>23</v>
      </c>
      <c r="D629" t="s">
        <v>30</v>
      </c>
      <c r="E629">
        <v>22.42</v>
      </c>
      <c r="F629">
        <v>515.66</v>
      </c>
    </row>
    <row r="630" spans="1:6" x14ac:dyDescent="0.25">
      <c r="A630" t="s">
        <v>4311</v>
      </c>
      <c r="B630" t="s">
        <v>4312</v>
      </c>
      <c r="C630">
        <v>22</v>
      </c>
      <c r="D630" t="s">
        <v>30</v>
      </c>
      <c r="E630">
        <v>22.42</v>
      </c>
      <c r="F630">
        <v>493.24</v>
      </c>
    </row>
    <row r="631" spans="1:6" x14ac:dyDescent="0.25">
      <c r="A631" t="s">
        <v>3558</v>
      </c>
      <c r="B631" t="s">
        <v>3559</v>
      </c>
      <c r="C631">
        <v>2950</v>
      </c>
      <c r="D631" t="s">
        <v>30</v>
      </c>
      <c r="E631">
        <v>24.78</v>
      </c>
      <c r="F631">
        <v>73101</v>
      </c>
    </row>
    <row r="632" spans="1:6" x14ac:dyDescent="0.25">
      <c r="A632" t="s">
        <v>3560</v>
      </c>
      <c r="B632" t="s">
        <v>3561</v>
      </c>
      <c r="C632">
        <v>1</v>
      </c>
      <c r="D632" t="s">
        <v>30</v>
      </c>
      <c r="E632">
        <v>1090.32</v>
      </c>
      <c r="F632">
        <v>1090.32</v>
      </c>
    </row>
    <row r="633" spans="1:6" x14ac:dyDescent="0.25">
      <c r="A633" t="s">
        <v>3562</v>
      </c>
      <c r="B633" t="s">
        <v>3563</v>
      </c>
      <c r="C633">
        <v>60</v>
      </c>
      <c r="D633" t="s">
        <v>30</v>
      </c>
      <c r="E633">
        <v>23.6</v>
      </c>
      <c r="F633">
        <v>1416</v>
      </c>
    </row>
    <row r="634" spans="1:6" x14ac:dyDescent="0.25">
      <c r="A634" t="s">
        <v>3564</v>
      </c>
      <c r="B634" t="s">
        <v>3565</v>
      </c>
      <c r="C634">
        <v>7</v>
      </c>
      <c r="D634" t="s">
        <v>30</v>
      </c>
      <c r="E634">
        <v>12862</v>
      </c>
      <c r="F634">
        <v>90034</v>
      </c>
    </row>
    <row r="635" spans="1:6" x14ac:dyDescent="0.25">
      <c r="A635" t="s">
        <v>4313</v>
      </c>
      <c r="B635" t="s">
        <v>4314</v>
      </c>
      <c r="C635">
        <v>28</v>
      </c>
      <c r="D635" t="s">
        <v>30</v>
      </c>
      <c r="E635">
        <v>3640.01</v>
      </c>
      <c r="F635">
        <v>101920.28</v>
      </c>
    </row>
    <row r="636" spans="1:6" x14ac:dyDescent="0.25">
      <c r="A636" t="s">
        <v>3566</v>
      </c>
      <c r="B636" t="s">
        <v>3567</v>
      </c>
      <c r="C636">
        <v>5</v>
      </c>
      <c r="D636" t="s">
        <v>30</v>
      </c>
      <c r="E636">
        <v>1</v>
      </c>
      <c r="F636">
        <v>5</v>
      </c>
    </row>
    <row r="637" spans="1:6" x14ac:dyDescent="0.25">
      <c r="A637" t="s">
        <v>3568</v>
      </c>
      <c r="B637" t="s">
        <v>3569</v>
      </c>
      <c r="C637">
        <v>18</v>
      </c>
      <c r="D637" t="s">
        <v>30</v>
      </c>
      <c r="E637">
        <v>5323.2288888888897</v>
      </c>
      <c r="F637">
        <v>95818.12</v>
      </c>
    </row>
    <row r="638" spans="1:6" x14ac:dyDescent="0.25">
      <c r="A638" t="s">
        <v>3570</v>
      </c>
      <c r="B638" t="s">
        <v>3571</v>
      </c>
      <c r="C638">
        <v>1</v>
      </c>
      <c r="D638" t="s">
        <v>30</v>
      </c>
      <c r="E638">
        <v>55.76</v>
      </c>
      <c r="F638">
        <v>55.76</v>
      </c>
    </row>
    <row r="639" spans="1:6" x14ac:dyDescent="0.25">
      <c r="A639" t="s">
        <v>3572</v>
      </c>
      <c r="B639" t="s">
        <v>3573</v>
      </c>
      <c r="C639">
        <v>2</v>
      </c>
      <c r="D639" t="s">
        <v>30</v>
      </c>
      <c r="E639">
        <v>42.86</v>
      </c>
      <c r="F639">
        <v>85.72</v>
      </c>
    </row>
    <row r="640" spans="1:6" x14ac:dyDescent="0.25">
      <c r="A640" t="s">
        <v>3574</v>
      </c>
      <c r="B640" t="s">
        <v>3575</v>
      </c>
      <c r="C640">
        <v>1</v>
      </c>
      <c r="D640" t="s">
        <v>30</v>
      </c>
      <c r="E640">
        <v>202.17</v>
      </c>
      <c r="F640">
        <v>202.17</v>
      </c>
    </row>
    <row r="641" spans="1:6" x14ac:dyDescent="0.25">
      <c r="A641" t="s">
        <v>3576</v>
      </c>
      <c r="B641" t="s">
        <v>3577</v>
      </c>
      <c r="C641">
        <v>62</v>
      </c>
      <c r="D641" t="s">
        <v>30</v>
      </c>
      <c r="E641">
        <v>664.45419354838702</v>
      </c>
      <c r="F641">
        <v>41196.160000000003</v>
      </c>
    </row>
    <row r="642" spans="1:6" ht="30" x14ac:dyDescent="0.25">
      <c r="A642" t="s">
        <v>3578</v>
      </c>
      <c r="B642" s="1" t="s">
        <v>3579</v>
      </c>
      <c r="C642">
        <v>10</v>
      </c>
      <c r="D642" t="s">
        <v>30</v>
      </c>
      <c r="E642">
        <v>4127.6400000000003</v>
      </c>
      <c r="F642">
        <v>41276.400000000001</v>
      </c>
    </row>
    <row r="643" spans="1:6" x14ac:dyDescent="0.25">
      <c r="A643" t="s">
        <v>3580</v>
      </c>
      <c r="B643" t="s">
        <v>3581</v>
      </c>
      <c r="C643">
        <v>2</v>
      </c>
      <c r="D643" t="s">
        <v>30</v>
      </c>
      <c r="E643">
        <v>887.36</v>
      </c>
      <c r="F643">
        <v>1774.72</v>
      </c>
    </row>
    <row r="644" spans="1:6" x14ac:dyDescent="0.25">
      <c r="A644" t="s">
        <v>3582</v>
      </c>
      <c r="B644" t="s">
        <v>3583</v>
      </c>
      <c r="C644">
        <v>5</v>
      </c>
      <c r="D644" t="s">
        <v>30</v>
      </c>
      <c r="E644">
        <v>1</v>
      </c>
      <c r="F644">
        <v>5</v>
      </c>
    </row>
    <row r="645" spans="1:6" x14ac:dyDescent="0.25">
      <c r="A645" t="s">
        <v>3584</v>
      </c>
      <c r="B645" t="s">
        <v>3585</v>
      </c>
      <c r="C645">
        <v>5</v>
      </c>
      <c r="D645" t="s">
        <v>115</v>
      </c>
      <c r="E645">
        <v>86.14</v>
      </c>
      <c r="F645">
        <v>430.7</v>
      </c>
    </row>
    <row r="646" spans="1:6" x14ac:dyDescent="0.25">
      <c r="A646" t="s">
        <v>3586</v>
      </c>
      <c r="B646" t="s">
        <v>3587</v>
      </c>
      <c r="C646">
        <v>52</v>
      </c>
      <c r="D646" t="s">
        <v>30</v>
      </c>
      <c r="E646">
        <v>196.17500000000001</v>
      </c>
      <c r="F646">
        <v>10201.1</v>
      </c>
    </row>
    <row r="647" spans="1:6" x14ac:dyDescent="0.25">
      <c r="A647" t="s">
        <v>3588</v>
      </c>
      <c r="B647" t="s">
        <v>3589</v>
      </c>
      <c r="C647">
        <v>2</v>
      </c>
      <c r="D647" t="s">
        <v>30</v>
      </c>
      <c r="E647">
        <v>1174.0999999999999</v>
      </c>
      <c r="F647">
        <v>2348.1999999999998</v>
      </c>
    </row>
    <row r="648" spans="1:6" x14ac:dyDescent="0.25">
      <c r="A648" t="s">
        <v>3590</v>
      </c>
      <c r="B648" t="s">
        <v>3591</v>
      </c>
      <c r="C648">
        <v>4</v>
      </c>
      <c r="D648" t="s">
        <v>30</v>
      </c>
      <c r="E648">
        <v>1</v>
      </c>
      <c r="F648">
        <v>4</v>
      </c>
    </row>
    <row r="649" spans="1:6" x14ac:dyDescent="0.25">
      <c r="A649" t="s">
        <v>3592</v>
      </c>
      <c r="B649" t="s">
        <v>3593</v>
      </c>
      <c r="C649">
        <v>3</v>
      </c>
      <c r="D649" t="s">
        <v>30</v>
      </c>
      <c r="E649">
        <v>1</v>
      </c>
      <c r="F649">
        <v>3</v>
      </c>
    </row>
    <row r="650" spans="1:6" x14ac:dyDescent="0.25">
      <c r="A650" t="s">
        <v>3594</v>
      </c>
      <c r="B650" t="s">
        <v>3595</v>
      </c>
      <c r="C650">
        <v>10</v>
      </c>
      <c r="D650" t="s">
        <v>30</v>
      </c>
      <c r="E650">
        <v>1</v>
      </c>
      <c r="F650">
        <v>10</v>
      </c>
    </row>
    <row r="651" spans="1:6" x14ac:dyDescent="0.25">
      <c r="A651" t="s">
        <v>3596</v>
      </c>
      <c r="B651" t="s">
        <v>3597</v>
      </c>
      <c r="C651">
        <v>4</v>
      </c>
      <c r="D651" t="s">
        <v>30</v>
      </c>
      <c r="E651">
        <v>23.04</v>
      </c>
      <c r="F651">
        <v>92.16</v>
      </c>
    </row>
    <row r="652" spans="1:6" x14ac:dyDescent="0.25">
      <c r="A652" t="s">
        <v>3598</v>
      </c>
      <c r="B652" t="s">
        <v>3599</v>
      </c>
      <c r="C652">
        <v>4</v>
      </c>
      <c r="D652" t="s">
        <v>30</v>
      </c>
      <c r="E652">
        <v>354</v>
      </c>
      <c r="F652">
        <v>1416</v>
      </c>
    </row>
    <row r="653" spans="1:6" x14ac:dyDescent="0.25">
      <c r="A653" t="s">
        <v>3600</v>
      </c>
      <c r="B653" t="s">
        <v>3601</v>
      </c>
      <c r="C653">
        <v>35</v>
      </c>
      <c r="D653" t="s">
        <v>30</v>
      </c>
      <c r="E653">
        <v>1485.16</v>
      </c>
      <c r="F653">
        <v>51980.6</v>
      </c>
    </row>
    <row r="654" spans="1:6" x14ac:dyDescent="0.25">
      <c r="A654" t="s">
        <v>3606</v>
      </c>
      <c r="B654" t="s">
        <v>3607</v>
      </c>
      <c r="C654">
        <v>15</v>
      </c>
      <c r="D654" t="s">
        <v>30</v>
      </c>
      <c r="E654">
        <v>295</v>
      </c>
      <c r="F654">
        <v>4425</v>
      </c>
    </row>
    <row r="655" spans="1:6" x14ac:dyDescent="0.25">
      <c r="A655" t="s">
        <v>3608</v>
      </c>
      <c r="B655" t="s">
        <v>3609</v>
      </c>
      <c r="C655">
        <v>1000</v>
      </c>
      <c r="D655" t="s">
        <v>30</v>
      </c>
      <c r="E655">
        <v>3.54</v>
      </c>
      <c r="F655">
        <v>3540</v>
      </c>
    </row>
    <row r="656" spans="1:6" x14ac:dyDescent="0.25">
      <c r="A656" t="s">
        <v>3610</v>
      </c>
      <c r="B656" t="s">
        <v>3611</v>
      </c>
      <c r="C656">
        <v>2</v>
      </c>
      <c r="D656" t="s">
        <v>30</v>
      </c>
      <c r="E656">
        <v>1736.96</v>
      </c>
      <c r="F656">
        <v>3473.92</v>
      </c>
    </row>
    <row r="657" spans="1:6" x14ac:dyDescent="0.25">
      <c r="A657" t="s">
        <v>3612</v>
      </c>
      <c r="B657" t="s">
        <v>3613</v>
      </c>
      <c r="C657">
        <v>2</v>
      </c>
      <c r="D657" t="s">
        <v>30</v>
      </c>
      <c r="E657">
        <v>1</v>
      </c>
      <c r="F657">
        <v>2</v>
      </c>
    </row>
    <row r="658" spans="1:6" x14ac:dyDescent="0.25">
      <c r="A658" t="s">
        <v>3614</v>
      </c>
      <c r="B658" t="s">
        <v>3613</v>
      </c>
      <c r="C658">
        <v>2</v>
      </c>
      <c r="D658" t="s">
        <v>30</v>
      </c>
      <c r="E658">
        <v>1519.84</v>
      </c>
      <c r="F658">
        <v>3039.68</v>
      </c>
    </row>
    <row r="659" spans="1:6" x14ac:dyDescent="0.25">
      <c r="A659" t="s">
        <v>3615</v>
      </c>
      <c r="B659" t="s">
        <v>3616</v>
      </c>
      <c r="C659">
        <v>7</v>
      </c>
      <c r="D659" t="s">
        <v>30</v>
      </c>
      <c r="E659">
        <v>2832</v>
      </c>
      <c r="F659">
        <v>19824</v>
      </c>
    </row>
    <row r="660" spans="1:6" x14ac:dyDescent="0.25">
      <c r="A660" t="s">
        <v>3617</v>
      </c>
      <c r="B660" t="s">
        <v>3618</v>
      </c>
      <c r="C660">
        <v>1</v>
      </c>
      <c r="D660" t="s">
        <v>30</v>
      </c>
      <c r="E660">
        <v>1534</v>
      </c>
      <c r="F660">
        <v>1534</v>
      </c>
    </row>
    <row r="661" spans="1:6" x14ac:dyDescent="0.25">
      <c r="A661" t="s">
        <v>3619</v>
      </c>
      <c r="B661" t="s">
        <v>3620</v>
      </c>
      <c r="C661">
        <v>9</v>
      </c>
      <c r="D661" t="s">
        <v>30</v>
      </c>
      <c r="E661">
        <v>649</v>
      </c>
      <c r="F661">
        <v>5841</v>
      </c>
    </row>
    <row r="662" spans="1:6" x14ac:dyDescent="0.25">
      <c r="A662" t="s">
        <v>3621</v>
      </c>
      <c r="B662" t="s">
        <v>3622</v>
      </c>
      <c r="C662">
        <v>2</v>
      </c>
      <c r="D662" t="s">
        <v>30</v>
      </c>
      <c r="E662">
        <v>1764.1</v>
      </c>
      <c r="F662">
        <v>3528.2</v>
      </c>
    </row>
    <row r="663" spans="1:6" x14ac:dyDescent="0.25">
      <c r="A663" t="s">
        <v>3623</v>
      </c>
      <c r="B663" t="s">
        <v>3624</v>
      </c>
      <c r="C663">
        <v>1</v>
      </c>
      <c r="D663" t="s">
        <v>30</v>
      </c>
      <c r="E663">
        <v>306.8</v>
      </c>
      <c r="F663">
        <v>306.8</v>
      </c>
    </row>
    <row r="664" spans="1:6" x14ac:dyDescent="0.25">
      <c r="A664" t="s">
        <v>3625</v>
      </c>
      <c r="B664" t="s">
        <v>3626</v>
      </c>
      <c r="C664">
        <v>1</v>
      </c>
      <c r="D664" t="s">
        <v>30</v>
      </c>
      <c r="E664">
        <v>825.71</v>
      </c>
      <c r="F664">
        <v>825.71</v>
      </c>
    </row>
    <row r="665" spans="1:6" x14ac:dyDescent="0.25">
      <c r="A665" t="s">
        <v>3627</v>
      </c>
      <c r="B665" t="s">
        <v>3628</v>
      </c>
      <c r="C665">
        <v>2</v>
      </c>
      <c r="D665" t="s">
        <v>30</v>
      </c>
      <c r="E665">
        <v>2457.35</v>
      </c>
      <c r="F665">
        <v>4914.7</v>
      </c>
    </row>
    <row r="666" spans="1:6" x14ac:dyDescent="0.25">
      <c r="A666" t="s">
        <v>3629</v>
      </c>
      <c r="B666" t="s">
        <v>3630</v>
      </c>
      <c r="C666">
        <v>1</v>
      </c>
      <c r="D666" t="s">
        <v>30</v>
      </c>
      <c r="E666">
        <v>38350</v>
      </c>
      <c r="F666">
        <v>38350</v>
      </c>
    </row>
    <row r="667" spans="1:6" x14ac:dyDescent="0.25">
      <c r="A667" t="s">
        <v>3631</v>
      </c>
      <c r="B667" t="s">
        <v>3632</v>
      </c>
      <c r="C667">
        <v>49</v>
      </c>
      <c r="D667" t="s">
        <v>30</v>
      </c>
      <c r="E667">
        <v>295</v>
      </c>
      <c r="F667">
        <v>14455</v>
      </c>
    </row>
    <row r="668" spans="1:6" x14ac:dyDescent="0.25">
      <c r="A668" t="s">
        <v>3635</v>
      </c>
      <c r="B668" t="s">
        <v>3636</v>
      </c>
      <c r="C668">
        <v>1</v>
      </c>
      <c r="D668" t="s">
        <v>30</v>
      </c>
      <c r="E668">
        <v>92394</v>
      </c>
      <c r="F668">
        <v>92394</v>
      </c>
    </row>
    <row r="669" spans="1:6" x14ac:dyDescent="0.25">
      <c r="A669" t="s">
        <v>3637</v>
      </c>
      <c r="B669" t="s">
        <v>3638</v>
      </c>
      <c r="C669">
        <v>37</v>
      </c>
      <c r="D669" t="s">
        <v>30</v>
      </c>
      <c r="E669">
        <v>165.38</v>
      </c>
      <c r="F669">
        <v>6119.06</v>
      </c>
    </row>
    <row r="670" spans="1:6" x14ac:dyDescent="0.25">
      <c r="A670" t="s">
        <v>3639</v>
      </c>
      <c r="B670" t="s">
        <v>3640</v>
      </c>
      <c r="C670">
        <v>3</v>
      </c>
      <c r="D670" t="s">
        <v>30</v>
      </c>
      <c r="E670">
        <v>1</v>
      </c>
      <c r="F670">
        <v>3</v>
      </c>
    </row>
    <row r="671" spans="1:6" x14ac:dyDescent="0.25">
      <c r="A671" t="s">
        <v>3643</v>
      </c>
      <c r="B671" t="s">
        <v>3644</v>
      </c>
      <c r="C671">
        <v>3</v>
      </c>
      <c r="D671" t="s">
        <v>30</v>
      </c>
      <c r="E671">
        <v>1</v>
      </c>
      <c r="F671">
        <v>3</v>
      </c>
    </row>
    <row r="672" spans="1:6" x14ac:dyDescent="0.25">
      <c r="A672" t="s">
        <v>3645</v>
      </c>
      <c r="B672" t="s">
        <v>3646</v>
      </c>
      <c r="C672">
        <v>4</v>
      </c>
      <c r="D672" t="s">
        <v>30</v>
      </c>
      <c r="E672">
        <v>1</v>
      </c>
      <c r="F672">
        <v>4</v>
      </c>
    </row>
    <row r="673" spans="1:6" x14ac:dyDescent="0.25">
      <c r="A673" t="s">
        <v>3647</v>
      </c>
      <c r="B673" t="s">
        <v>3648</v>
      </c>
      <c r="C673">
        <v>126</v>
      </c>
      <c r="D673" t="s">
        <v>30</v>
      </c>
      <c r="E673">
        <v>1420.72</v>
      </c>
      <c r="F673">
        <v>179010.72</v>
      </c>
    </row>
    <row r="674" spans="1:6" x14ac:dyDescent="0.25">
      <c r="A674" t="s">
        <v>3649</v>
      </c>
      <c r="B674" t="s">
        <v>3650</v>
      </c>
      <c r="C674">
        <v>300</v>
      </c>
      <c r="D674" t="s">
        <v>30</v>
      </c>
      <c r="E674">
        <v>275.29000000000002</v>
      </c>
      <c r="F674">
        <v>82587</v>
      </c>
    </row>
    <row r="675" spans="1:6" x14ac:dyDescent="0.25">
      <c r="A675" t="s">
        <v>3651</v>
      </c>
      <c r="B675" t="s">
        <v>3652</v>
      </c>
      <c r="C675">
        <v>149</v>
      </c>
      <c r="D675" t="s">
        <v>30</v>
      </c>
      <c r="E675">
        <v>298.54000000000002</v>
      </c>
      <c r="F675">
        <v>44482.46</v>
      </c>
    </row>
    <row r="676" spans="1:6" x14ac:dyDescent="0.25">
      <c r="A676" t="s">
        <v>3655</v>
      </c>
      <c r="B676" t="s">
        <v>3656</v>
      </c>
      <c r="C676">
        <v>15</v>
      </c>
      <c r="D676" t="s">
        <v>30</v>
      </c>
      <c r="E676">
        <v>1</v>
      </c>
      <c r="F676">
        <v>15</v>
      </c>
    </row>
    <row r="677" spans="1:6" x14ac:dyDescent="0.25">
      <c r="A677" t="s">
        <v>3657</v>
      </c>
      <c r="B677" t="s">
        <v>3658</v>
      </c>
      <c r="C677">
        <v>2</v>
      </c>
      <c r="D677" t="s">
        <v>30</v>
      </c>
      <c r="E677">
        <v>191.16</v>
      </c>
      <c r="F677">
        <v>382.32</v>
      </c>
    </row>
    <row r="678" spans="1:6" x14ac:dyDescent="0.25">
      <c r="A678" t="s">
        <v>3659</v>
      </c>
      <c r="B678" t="s">
        <v>3660</v>
      </c>
      <c r="C678">
        <v>41</v>
      </c>
      <c r="D678" t="s">
        <v>30</v>
      </c>
      <c r="E678">
        <v>282.02</v>
      </c>
      <c r="F678">
        <v>11562.82</v>
      </c>
    </row>
    <row r="679" spans="1:6" x14ac:dyDescent="0.25">
      <c r="A679" t="s">
        <v>3661</v>
      </c>
      <c r="B679" t="s">
        <v>3662</v>
      </c>
      <c r="C679">
        <v>31</v>
      </c>
      <c r="D679" t="s">
        <v>30</v>
      </c>
      <c r="E679">
        <v>783.52</v>
      </c>
      <c r="F679">
        <v>24289.119999999999</v>
      </c>
    </row>
    <row r="680" spans="1:6" x14ac:dyDescent="0.25">
      <c r="A680" t="s">
        <v>3663</v>
      </c>
      <c r="B680" t="s">
        <v>3664</v>
      </c>
      <c r="C680">
        <v>28</v>
      </c>
      <c r="D680" t="s">
        <v>30</v>
      </c>
      <c r="E680">
        <v>405.92</v>
      </c>
      <c r="F680">
        <v>11365.76</v>
      </c>
    </row>
    <row r="681" spans="1:6" x14ac:dyDescent="0.25">
      <c r="A681" t="s">
        <v>3665</v>
      </c>
      <c r="B681" t="s">
        <v>3666</v>
      </c>
      <c r="C681">
        <v>28</v>
      </c>
      <c r="D681" t="s">
        <v>30</v>
      </c>
      <c r="E681">
        <v>405.92</v>
      </c>
      <c r="F681">
        <v>11365.76</v>
      </c>
    </row>
    <row r="682" spans="1:6" x14ac:dyDescent="0.25">
      <c r="A682" t="s">
        <v>3667</v>
      </c>
      <c r="B682" t="s">
        <v>3668</v>
      </c>
      <c r="C682">
        <v>2</v>
      </c>
      <c r="D682" t="s">
        <v>30</v>
      </c>
      <c r="E682">
        <v>351.64</v>
      </c>
      <c r="F682">
        <v>703.28</v>
      </c>
    </row>
    <row r="683" spans="1:6" x14ac:dyDescent="0.25">
      <c r="A683" t="s">
        <v>3669</v>
      </c>
      <c r="B683" t="s">
        <v>3670</v>
      </c>
      <c r="C683">
        <v>5</v>
      </c>
      <c r="D683" t="s">
        <v>30</v>
      </c>
      <c r="E683">
        <v>351.64</v>
      </c>
      <c r="F683">
        <v>1758.2</v>
      </c>
    </row>
    <row r="684" spans="1:6" x14ac:dyDescent="0.25">
      <c r="A684" t="s">
        <v>3671</v>
      </c>
      <c r="B684" t="s">
        <v>3672</v>
      </c>
      <c r="C684">
        <v>6</v>
      </c>
      <c r="D684" t="s">
        <v>30</v>
      </c>
      <c r="E684">
        <v>351.64</v>
      </c>
      <c r="F684">
        <v>2109.84</v>
      </c>
    </row>
    <row r="685" spans="1:6" x14ac:dyDescent="0.25">
      <c r="A685" t="s">
        <v>3673</v>
      </c>
      <c r="B685" t="s">
        <v>3674</v>
      </c>
      <c r="C685">
        <v>7</v>
      </c>
      <c r="D685" t="s">
        <v>30</v>
      </c>
      <c r="E685">
        <v>351.64</v>
      </c>
      <c r="F685">
        <v>2461.48</v>
      </c>
    </row>
    <row r="686" spans="1:6" x14ac:dyDescent="0.25">
      <c r="A686" t="s">
        <v>3675</v>
      </c>
      <c r="B686" t="s">
        <v>3676</v>
      </c>
      <c r="C686">
        <v>60</v>
      </c>
      <c r="D686" t="s">
        <v>30</v>
      </c>
      <c r="E686">
        <v>1622.5</v>
      </c>
      <c r="F686">
        <v>97350</v>
      </c>
    </row>
    <row r="687" spans="1:6" x14ac:dyDescent="0.25">
      <c r="A687" t="s">
        <v>3677</v>
      </c>
      <c r="B687" t="s">
        <v>3678</v>
      </c>
      <c r="C687">
        <v>1</v>
      </c>
      <c r="D687" t="s">
        <v>30</v>
      </c>
      <c r="E687">
        <v>1439.6</v>
      </c>
      <c r="F687">
        <v>1439.6</v>
      </c>
    </row>
    <row r="688" spans="1:6" x14ac:dyDescent="0.25">
      <c r="A688" t="s">
        <v>3679</v>
      </c>
      <c r="B688" t="s">
        <v>3680</v>
      </c>
      <c r="C688">
        <v>4</v>
      </c>
      <c r="D688" t="s">
        <v>30</v>
      </c>
      <c r="E688">
        <v>1</v>
      </c>
      <c r="F688">
        <v>4</v>
      </c>
    </row>
    <row r="689" spans="1:6" x14ac:dyDescent="0.25">
      <c r="A689" t="s">
        <v>3681</v>
      </c>
      <c r="B689" t="s">
        <v>3682</v>
      </c>
      <c r="C689">
        <v>333</v>
      </c>
      <c r="D689" t="s">
        <v>30</v>
      </c>
      <c r="E689">
        <v>211.80420420420401</v>
      </c>
      <c r="F689">
        <v>70530.8</v>
      </c>
    </row>
    <row r="690" spans="1:6" x14ac:dyDescent="0.25">
      <c r="A690" t="s">
        <v>3683</v>
      </c>
      <c r="B690" t="s">
        <v>3684</v>
      </c>
      <c r="C690">
        <v>15</v>
      </c>
      <c r="D690" t="s">
        <v>30</v>
      </c>
      <c r="E690">
        <v>1</v>
      </c>
      <c r="F690">
        <v>15</v>
      </c>
    </row>
    <row r="691" spans="1:6" x14ac:dyDescent="0.25">
      <c r="A691" t="s">
        <v>3687</v>
      </c>
      <c r="B691" t="s">
        <v>3688</v>
      </c>
      <c r="C691">
        <v>3</v>
      </c>
      <c r="D691" t="s">
        <v>30</v>
      </c>
      <c r="E691">
        <v>43075.9</v>
      </c>
      <c r="F691">
        <v>129227.7</v>
      </c>
    </row>
    <row r="692" spans="1:6" x14ac:dyDescent="0.25">
      <c r="A692" t="s">
        <v>3689</v>
      </c>
      <c r="B692" t="s">
        <v>3690</v>
      </c>
      <c r="C692">
        <v>7</v>
      </c>
      <c r="D692" t="s">
        <v>30</v>
      </c>
      <c r="E692">
        <v>1</v>
      </c>
      <c r="F692">
        <v>7</v>
      </c>
    </row>
    <row r="693" spans="1:6" ht="30" x14ac:dyDescent="0.25">
      <c r="A693" t="s">
        <v>3691</v>
      </c>
      <c r="B693" s="1" t="s">
        <v>3692</v>
      </c>
      <c r="C693">
        <v>3</v>
      </c>
      <c r="D693" t="s">
        <v>30</v>
      </c>
      <c r="E693">
        <v>430.7</v>
      </c>
      <c r="F693">
        <v>1292.0999999999999</v>
      </c>
    </row>
    <row r="694" spans="1:6" ht="30" x14ac:dyDescent="0.25">
      <c r="A694" t="s">
        <v>3693</v>
      </c>
      <c r="B694" s="1" t="s">
        <v>3694</v>
      </c>
      <c r="C694">
        <v>2</v>
      </c>
      <c r="D694" t="s">
        <v>30</v>
      </c>
      <c r="E694">
        <v>540.44000000000005</v>
      </c>
      <c r="F694">
        <v>1080.8800000000001</v>
      </c>
    </row>
    <row r="695" spans="1:6" x14ac:dyDescent="0.25">
      <c r="A695" t="s">
        <v>3695</v>
      </c>
      <c r="B695" t="s">
        <v>3696</v>
      </c>
      <c r="C695">
        <v>4</v>
      </c>
      <c r="D695" t="s">
        <v>30</v>
      </c>
      <c r="E695">
        <v>1</v>
      </c>
      <c r="F695">
        <v>4</v>
      </c>
    </row>
    <row r="696" spans="1:6" x14ac:dyDescent="0.25">
      <c r="A696" t="s">
        <v>3697</v>
      </c>
      <c r="B696" t="s">
        <v>3698</v>
      </c>
      <c r="C696">
        <v>75</v>
      </c>
      <c r="D696" t="s">
        <v>30</v>
      </c>
      <c r="E696">
        <v>162.84</v>
      </c>
      <c r="F696">
        <v>12213</v>
      </c>
    </row>
    <row r="697" spans="1:6" x14ac:dyDescent="0.25">
      <c r="A697" t="s">
        <v>3699</v>
      </c>
      <c r="B697" t="s">
        <v>3700</v>
      </c>
      <c r="C697">
        <v>2</v>
      </c>
      <c r="D697" t="s">
        <v>30</v>
      </c>
      <c r="E697">
        <v>1</v>
      </c>
      <c r="F697">
        <v>2</v>
      </c>
    </row>
    <row r="698" spans="1:6" x14ac:dyDescent="0.25">
      <c r="A698" t="s">
        <v>3701</v>
      </c>
      <c r="B698" t="s">
        <v>3702</v>
      </c>
      <c r="C698">
        <v>3</v>
      </c>
      <c r="D698" t="s">
        <v>30</v>
      </c>
      <c r="E698">
        <v>1475</v>
      </c>
      <c r="F698">
        <v>4425</v>
      </c>
    </row>
    <row r="699" spans="1:6" x14ac:dyDescent="0.25">
      <c r="A699" t="s">
        <v>3703</v>
      </c>
      <c r="B699" t="s">
        <v>3704</v>
      </c>
      <c r="C699">
        <v>13</v>
      </c>
      <c r="D699" t="s">
        <v>30</v>
      </c>
      <c r="E699">
        <v>295</v>
      </c>
      <c r="F699">
        <v>3835</v>
      </c>
    </row>
    <row r="700" spans="1:6" x14ac:dyDescent="0.25">
      <c r="A700" t="s">
        <v>3705</v>
      </c>
      <c r="B700" t="s">
        <v>3706</v>
      </c>
      <c r="C700">
        <v>1</v>
      </c>
      <c r="D700" t="s">
        <v>30</v>
      </c>
      <c r="E700">
        <v>35590.050000000003</v>
      </c>
      <c r="F700">
        <v>35590.050000000003</v>
      </c>
    </row>
    <row r="701" spans="1:6" x14ac:dyDescent="0.25">
      <c r="A701" t="s">
        <v>3707</v>
      </c>
      <c r="B701" t="s">
        <v>3708</v>
      </c>
      <c r="C701">
        <v>1</v>
      </c>
      <c r="D701" t="s">
        <v>30</v>
      </c>
      <c r="E701">
        <v>18629.84</v>
      </c>
      <c r="F701">
        <v>18629.84</v>
      </c>
    </row>
    <row r="702" spans="1:6" x14ac:dyDescent="0.25">
      <c r="A702" t="s">
        <v>3709</v>
      </c>
      <c r="B702" t="s">
        <v>3710</v>
      </c>
      <c r="C702">
        <v>1</v>
      </c>
      <c r="D702" t="s">
        <v>30</v>
      </c>
      <c r="E702">
        <v>59</v>
      </c>
      <c r="F702">
        <v>59</v>
      </c>
    </row>
    <row r="703" spans="1:6" x14ac:dyDescent="0.25">
      <c r="A703" t="s">
        <v>3711</v>
      </c>
      <c r="B703" t="s">
        <v>3712</v>
      </c>
      <c r="C703">
        <v>21</v>
      </c>
      <c r="D703" t="s">
        <v>30</v>
      </c>
      <c r="E703">
        <v>264.32</v>
      </c>
      <c r="F703">
        <v>5550.72</v>
      </c>
    </row>
    <row r="704" spans="1:6" x14ac:dyDescent="0.25">
      <c r="A704" t="s">
        <v>3713</v>
      </c>
      <c r="B704" t="s">
        <v>3714</v>
      </c>
      <c r="C704">
        <v>1</v>
      </c>
      <c r="D704" t="s">
        <v>30</v>
      </c>
      <c r="E704">
        <v>2971.64</v>
      </c>
      <c r="F704">
        <v>2971.64</v>
      </c>
    </row>
    <row r="705" spans="1:6" x14ac:dyDescent="0.25">
      <c r="A705" t="s">
        <v>3715</v>
      </c>
      <c r="B705" t="s">
        <v>3716</v>
      </c>
      <c r="C705">
        <v>6</v>
      </c>
      <c r="D705" t="s">
        <v>30</v>
      </c>
      <c r="E705">
        <v>7502.99</v>
      </c>
      <c r="F705">
        <v>45017.94</v>
      </c>
    </row>
    <row r="706" spans="1:6" x14ac:dyDescent="0.25">
      <c r="A706" t="s">
        <v>3717</v>
      </c>
      <c r="B706" t="s">
        <v>3718</v>
      </c>
      <c r="C706">
        <v>1</v>
      </c>
      <c r="D706" t="s">
        <v>30</v>
      </c>
      <c r="E706">
        <v>41.3</v>
      </c>
      <c r="F706">
        <v>41.3</v>
      </c>
    </row>
    <row r="707" spans="1:6" x14ac:dyDescent="0.25">
      <c r="A707" t="s">
        <v>3719</v>
      </c>
      <c r="B707" t="s">
        <v>3720</v>
      </c>
      <c r="C707">
        <v>1</v>
      </c>
      <c r="D707" t="s">
        <v>30</v>
      </c>
      <c r="E707">
        <v>1</v>
      </c>
      <c r="F707">
        <v>1</v>
      </c>
    </row>
    <row r="708" spans="1:6" x14ac:dyDescent="0.25">
      <c r="A708" t="s">
        <v>3721</v>
      </c>
      <c r="B708" t="s">
        <v>3722</v>
      </c>
      <c r="C708">
        <v>26</v>
      </c>
      <c r="D708" t="s">
        <v>30</v>
      </c>
      <c r="E708">
        <v>1</v>
      </c>
      <c r="F708">
        <v>26</v>
      </c>
    </row>
    <row r="709" spans="1:6" x14ac:dyDescent="0.25">
      <c r="A709" t="s">
        <v>3723</v>
      </c>
      <c r="B709" t="s">
        <v>3724</v>
      </c>
      <c r="C709">
        <v>25</v>
      </c>
      <c r="D709" t="s">
        <v>30</v>
      </c>
      <c r="E709">
        <v>466.1</v>
      </c>
      <c r="F709">
        <v>11652.5</v>
      </c>
    </row>
    <row r="710" spans="1:6" x14ac:dyDescent="0.25">
      <c r="A710" t="s">
        <v>4321</v>
      </c>
      <c r="B710" t="s">
        <v>4322</v>
      </c>
      <c r="C710">
        <v>2</v>
      </c>
      <c r="D710" t="s">
        <v>30</v>
      </c>
      <c r="E710">
        <v>796.5</v>
      </c>
      <c r="F710">
        <v>1593</v>
      </c>
    </row>
    <row r="711" spans="1:6" x14ac:dyDescent="0.25">
      <c r="A711" t="s">
        <v>3727</v>
      </c>
      <c r="B711" t="s">
        <v>3728</v>
      </c>
      <c r="C711">
        <v>100</v>
      </c>
      <c r="D711" t="s">
        <v>30</v>
      </c>
      <c r="E711">
        <v>1</v>
      </c>
      <c r="F711">
        <v>100</v>
      </c>
    </row>
    <row r="712" spans="1:6" x14ac:dyDescent="0.25">
      <c r="A712" t="s">
        <v>3729</v>
      </c>
      <c r="B712" t="s">
        <v>3730</v>
      </c>
      <c r="C712">
        <v>18</v>
      </c>
      <c r="D712" t="s">
        <v>30</v>
      </c>
      <c r="E712">
        <v>118.166666666667</v>
      </c>
      <c r="F712">
        <v>2127</v>
      </c>
    </row>
    <row r="713" spans="1:6" x14ac:dyDescent="0.25">
      <c r="A713" t="s">
        <v>3731</v>
      </c>
      <c r="B713" t="s">
        <v>3732</v>
      </c>
      <c r="C713">
        <v>78</v>
      </c>
      <c r="D713" t="s">
        <v>30</v>
      </c>
      <c r="E713">
        <v>45</v>
      </c>
      <c r="F713">
        <v>3510</v>
      </c>
    </row>
    <row r="714" spans="1:6" x14ac:dyDescent="0.25">
      <c r="A714" t="s">
        <v>3734</v>
      </c>
      <c r="B714" t="s">
        <v>3735</v>
      </c>
      <c r="C714">
        <v>79</v>
      </c>
      <c r="D714" t="s">
        <v>30</v>
      </c>
      <c r="E714">
        <v>141.6</v>
      </c>
      <c r="F714">
        <v>11186.4</v>
      </c>
    </row>
    <row r="715" spans="1:6" x14ac:dyDescent="0.25">
      <c r="A715" t="s">
        <v>3736</v>
      </c>
      <c r="B715" t="s">
        <v>3737</v>
      </c>
      <c r="C715">
        <v>252</v>
      </c>
      <c r="D715" t="s">
        <v>30</v>
      </c>
      <c r="E715">
        <v>141.6</v>
      </c>
      <c r="F715">
        <v>35683.199999999997</v>
      </c>
    </row>
    <row r="716" spans="1:6" x14ac:dyDescent="0.25">
      <c r="A716" t="s">
        <v>3738</v>
      </c>
      <c r="B716" t="s">
        <v>3739</v>
      </c>
      <c r="C716">
        <v>4</v>
      </c>
      <c r="D716" t="s">
        <v>3733</v>
      </c>
      <c r="E716">
        <v>1</v>
      </c>
      <c r="F716">
        <v>4</v>
      </c>
    </row>
    <row r="717" spans="1:6" x14ac:dyDescent="0.25">
      <c r="A717" t="s">
        <v>3740</v>
      </c>
      <c r="B717" t="s">
        <v>3741</v>
      </c>
      <c r="C717">
        <v>2</v>
      </c>
      <c r="D717" t="s">
        <v>30</v>
      </c>
      <c r="E717">
        <v>199.11</v>
      </c>
      <c r="F717">
        <v>398.22</v>
      </c>
    </row>
    <row r="718" spans="1:6" x14ac:dyDescent="0.25">
      <c r="A718" t="s">
        <v>3742</v>
      </c>
      <c r="B718" t="s">
        <v>3743</v>
      </c>
      <c r="C718">
        <v>2</v>
      </c>
      <c r="D718" t="s">
        <v>30</v>
      </c>
      <c r="E718">
        <v>71.69</v>
      </c>
      <c r="F718">
        <v>143.38</v>
      </c>
    </row>
    <row r="719" spans="1:6" x14ac:dyDescent="0.25">
      <c r="A719" t="s">
        <v>3744</v>
      </c>
      <c r="B719" t="s">
        <v>3745</v>
      </c>
      <c r="C719">
        <v>11</v>
      </c>
      <c r="D719" t="s">
        <v>30</v>
      </c>
      <c r="E719">
        <v>19.12</v>
      </c>
      <c r="F719">
        <v>210.32</v>
      </c>
    </row>
    <row r="720" spans="1:6" x14ac:dyDescent="0.25">
      <c r="A720" t="s">
        <v>3746</v>
      </c>
      <c r="B720" t="s">
        <v>3747</v>
      </c>
      <c r="C720">
        <v>4</v>
      </c>
      <c r="D720" t="s">
        <v>30</v>
      </c>
      <c r="E720">
        <v>100.3</v>
      </c>
      <c r="F720">
        <v>401.2</v>
      </c>
    </row>
    <row r="721" spans="1:6" x14ac:dyDescent="0.25">
      <c r="A721" t="s">
        <v>3748</v>
      </c>
      <c r="B721" t="s">
        <v>3749</v>
      </c>
      <c r="C721">
        <v>2</v>
      </c>
      <c r="D721" t="s">
        <v>30</v>
      </c>
      <c r="E721">
        <v>38.94</v>
      </c>
      <c r="F721">
        <v>77.88</v>
      </c>
    </row>
    <row r="722" spans="1:6" x14ac:dyDescent="0.25">
      <c r="A722" t="s">
        <v>3750</v>
      </c>
      <c r="B722" t="s">
        <v>3751</v>
      </c>
      <c r="C722">
        <v>1</v>
      </c>
      <c r="D722" t="s">
        <v>30</v>
      </c>
      <c r="E722">
        <v>1</v>
      </c>
      <c r="F722">
        <v>1</v>
      </c>
    </row>
    <row r="723" spans="1:6" x14ac:dyDescent="0.25">
      <c r="A723" t="s">
        <v>4323</v>
      </c>
      <c r="B723" t="s">
        <v>454</v>
      </c>
      <c r="C723">
        <v>40</v>
      </c>
      <c r="D723" t="s">
        <v>30</v>
      </c>
      <c r="E723">
        <v>90.74</v>
      </c>
      <c r="F723">
        <v>3629.6</v>
      </c>
    </row>
    <row r="724" spans="1:6" x14ac:dyDescent="0.25">
      <c r="A724" t="s">
        <v>3752</v>
      </c>
      <c r="B724" t="s">
        <v>3753</v>
      </c>
      <c r="C724">
        <v>2</v>
      </c>
      <c r="D724" t="s">
        <v>30</v>
      </c>
      <c r="E724">
        <v>1</v>
      </c>
      <c r="F724">
        <v>2</v>
      </c>
    </row>
    <row r="725" spans="1:6" x14ac:dyDescent="0.25">
      <c r="A725" t="s">
        <v>3754</v>
      </c>
      <c r="B725" t="s">
        <v>3755</v>
      </c>
      <c r="C725">
        <v>2</v>
      </c>
      <c r="D725" t="s">
        <v>30</v>
      </c>
      <c r="E725">
        <v>332.76</v>
      </c>
      <c r="F725">
        <v>665.52</v>
      </c>
    </row>
    <row r="726" spans="1:6" x14ac:dyDescent="0.25">
      <c r="A726" t="s">
        <v>3756</v>
      </c>
      <c r="B726" t="s">
        <v>3757</v>
      </c>
      <c r="C726">
        <v>6</v>
      </c>
      <c r="D726" t="s">
        <v>30</v>
      </c>
      <c r="E726">
        <v>1116.28</v>
      </c>
      <c r="F726">
        <v>6697.68</v>
      </c>
    </row>
    <row r="727" spans="1:6" x14ac:dyDescent="0.25">
      <c r="A727" t="s">
        <v>3758</v>
      </c>
      <c r="B727" t="s">
        <v>3759</v>
      </c>
      <c r="C727">
        <v>23</v>
      </c>
      <c r="D727" t="s">
        <v>30</v>
      </c>
      <c r="E727">
        <v>2714</v>
      </c>
      <c r="F727">
        <v>62422</v>
      </c>
    </row>
    <row r="728" spans="1:6" x14ac:dyDescent="0.25">
      <c r="A728" t="s">
        <v>3760</v>
      </c>
      <c r="B728" t="s">
        <v>3761</v>
      </c>
      <c r="C728">
        <v>24</v>
      </c>
      <c r="D728" t="s">
        <v>30</v>
      </c>
      <c r="E728">
        <v>4484</v>
      </c>
      <c r="F728">
        <v>107616</v>
      </c>
    </row>
    <row r="729" spans="1:6" x14ac:dyDescent="0.25">
      <c r="A729" t="s">
        <v>3762</v>
      </c>
      <c r="B729" t="s">
        <v>3763</v>
      </c>
      <c r="C729">
        <v>1</v>
      </c>
      <c r="D729" t="s">
        <v>30</v>
      </c>
      <c r="E729">
        <v>1</v>
      </c>
      <c r="F729">
        <v>1</v>
      </c>
    </row>
    <row r="730" spans="1:6" x14ac:dyDescent="0.25">
      <c r="A730" t="s">
        <v>3764</v>
      </c>
      <c r="B730" t="s">
        <v>3765</v>
      </c>
      <c r="C730">
        <v>4</v>
      </c>
      <c r="D730" t="s">
        <v>30</v>
      </c>
      <c r="E730">
        <v>330.4</v>
      </c>
      <c r="F730">
        <v>1321.6</v>
      </c>
    </row>
    <row r="731" spans="1:6" x14ac:dyDescent="0.25">
      <c r="A731" t="s">
        <v>3766</v>
      </c>
      <c r="B731" t="s">
        <v>3767</v>
      </c>
      <c r="C731">
        <v>1</v>
      </c>
      <c r="D731" t="s">
        <v>30</v>
      </c>
      <c r="E731">
        <v>2773</v>
      </c>
      <c r="F731">
        <v>2773</v>
      </c>
    </row>
    <row r="732" spans="1:6" x14ac:dyDescent="0.25">
      <c r="A732" t="s">
        <v>3768</v>
      </c>
      <c r="B732" t="s">
        <v>3769</v>
      </c>
      <c r="C732">
        <v>55</v>
      </c>
      <c r="D732" t="s">
        <v>30</v>
      </c>
      <c r="E732">
        <v>88.5</v>
      </c>
      <c r="F732">
        <v>4867.5</v>
      </c>
    </row>
    <row r="733" spans="1:6" x14ac:dyDescent="0.25">
      <c r="A733" t="s">
        <v>3770</v>
      </c>
      <c r="B733" t="s">
        <v>3771</v>
      </c>
      <c r="C733">
        <v>10</v>
      </c>
      <c r="D733" t="s">
        <v>30</v>
      </c>
      <c r="E733">
        <v>82.6</v>
      </c>
      <c r="F733">
        <v>826</v>
      </c>
    </row>
    <row r="734" spans="1:6" x14ac:dyDescent="0.25">
      <c r="A734" t="s">
        <v>3772</v>
      </c>
      <c r="B734" t="s">
        <v>3773</v>
      </c>
      <c r="C734">
        <v>3</v>
      </c>
      <c r="D734" t="s">
        <v>30</v>
      </c>
      <c r="E734">
        <v>1</v>
      </c>
      <c r="F734">
        <v>3</v>
      </c>
    </row>
    <row r="735" spans="1:6" x14ac:dyDescent="0.25">
      <c r="A735" t="s">
        <v>3774</v>
      </c>
      <c r="B735" t="s">
        <v>3775</v>
      </c>
      <c r="C735">
        <v>5</v>
      </c>
      <c r="D735" t="s">
        <v>30</v>
      </c>
      <c r="E735">
        <v>947.90200000000004</v>
      </c>
      <c r="F735">
        <v>4739.51</v>
      </c>
    </row>
    <row r="736" spans="1:6" x14ac:dyDescent="0.25">
      <c r="A736" t="s">
        <v>3776</v>
      </c>
      <c r="B736" t="s">
        <v>3777</v>
      </c>
      <c r="C736">
        <v>1</v>
      </c>
      <c r="D736" t="s">
        <v>30</v>
      </c>
      <c r="E736">
        <v>461.7</v>
      </c>
      <c r="F736">
        <v>461.7</v>
      </c>
    </row>
    <row r="737" spans="1:6" x14ac:dyDescent="0.25">
      <c r="A737" t="s">
        <v>3778</v>
      </c>
      <c r="B737" t="s">
        <v>3779</v>
      </c>
      <c r="C737">
        <v>1125</v>
      </c>
      <c r="D737" t="s">
        <v>30</v>
      </c>
      <c r="E737">
        <v>21.424604444444402</v>
      </c>
      <c r="F737">
        <v>24102.68</v>
      </c>
    </row>
    <row r="738" spans="1:6" x14ac:dyDescent="0.25">
      <c r="A738" t="s">
        <v>3780</v>
      </c>
      <c r="B738" t="s">
        <v>3781</v>
      </c>
      <c r="C738">
        <v>2</v>
      </c>
      <c r="D738" t="s">
        <v>30</v>
      </c>
      <c r="E738">
        <v>330.4</v>
      </c>
      <c r="F738">
        <v>660.8</v>
      </c>
    </row>
    <row r="739" spans="1:6" x14ac:dyDescent="0.25">
      <c r="A739" t="s">
        <v>3782</v>
      </c>
      <c r="B739" t="s">
        <v>3783</v>
      </c>
      <c r="C739">
        <v>10</v>
      </c>
      <c r="D739" t="s">
        <v>30</v>
      </c>
      <c r="E739">
        <v>273.76</v>
      </c>
      <c r="F739">
        <v>2737.6</v>
      </c>
    </row>
    <row r="740" spans="1:6" x14ac:dyDescent="0.25">
      <c r="A740" t="s">
        <v>3784</v>
      </c>
      <c r="B740" t="s">
        <v>3785</v>
      </c>
      <c r="C740">
        <v>5</v>
      </c>
      <c r="D740" t="s">
        <v>30</v>
      </c>
      <c r="E740">
        <v>182.9</v>
      </c>
      <c r="F740">
        <v>914.5</v>
      </c>
    </row>
    <row r="741" spans="1:6" x14ac:dyDescent="0.25">
      <c r="A741" t="s">
        <v>3786</v>
      </c>
      <c r="B741" t="s">
        <v>3787</v>
      </c>
      <c r="C741">
        <v>4</v>
      </c>
      <c r="D741" t="s">
        <v>30</v>
      </c>
      <c r="E741">
        <v>8.26</v>
      </c>
      <c r="F741">
        <v>33.04</v>
      </c>
    </row>
    <row r="742" spans="1:6" x14ac:dyDescent="0.25">
      <c r="A742" t="s">
        <v>3788</v>
      </c>
      <c r="B742" t="s">
        <v>3789</v>
      </c>
      <c r="C742">
        <v>26</v>
      </c>
      <c r="D742" t="s">
        <v>30</v>
      </c>
      <c r="E742">
        <v>119.42</v>
      </c>
      <c r="F742">
        <v>3104.92</v>
      </c>
    </row>
    <row r="743" spans="1:6" x14ac:dyDescent="0.25">
      <c r="A743" t="s">
        <v>3790</v>
      </c>
      <c r="B743" t="s">
        <v>3791</v>
      </c>
      <c r="C743">
        <v>100</v>
      </c>
      <c r="D743" t="s">
        <v>30</v>
      </c>
      <c r="E743">
        <v>70.8</v>
      </c>
      <c r="F743">
        <v>7080</v>
      </c>
    </row>
    <row r="744" spans="1:6" x14ac:dyDescent="0.25">
      <c r="A744" t="s">
        <v>3792</v>
      </c>
      <c r="B744" t="s">
        <v>3793</v>
      </c>
      <c r="C744">
        <v>6</v>
      </c>
      <c r="D744" t="s">
        <v>30</v>
      </c>
      <c r="E744">
        <v>220.66</v>
      </c>
      <c r="F744">
        <v>1323.96</v>
      </c>
    </row>
    <row r="745" spans="1:6" x14ac:dyDescent="0.25">
      <c r="A745" t="s">
        <v>3794</v>
      </c>
      <c r="B745" t="s">
        <v>3795</v>
      </c>
      <c r="C745">
        <v>74</v>
      </c>
      <c r="D745" t="s">
        <v>30</v>
      </c>
      <c r="E745">
        <v>1</v>
      </c>
      <c r="F745">
        <v>74</v>
      </c>
    </row>
    <row r="746" spans="1:6" x14ac:dyDescent="0.25">
      <c r="A746" t="s">
        <v>3796</v>
      </c>
      <c r="B746" t="s">
        <v>3797</v>
      </c>
      <c r="C746">
        <v>3</v>
      </c>
      <c r="D746" t="s">
        <v>30</v>
      </c>
      <c r="E746">
        <v>413</v>
      </c>
      <c r="F746">
        <v>1239</v>
      </c>
    </row>
    <row r="747" spans="1:6" x14ac:dyDescent="0.25">
      <c r="A747" t="s">
        <v>3798</v>
      </c>
      <c r="B747" t="s">
        <v>3799</v>
      </c>
      <c r="C747">
        <v>18</v>
      </c>
      <c r="D747" t="s">
        <v>30</v>
      </c>
      <c r="E747">
        <v>373.99444444444401</v>
      </c>
      <c r="F747">
        <v>6731.9</v>
      </c>
    </row>
    <row r="748" spans="1:6" x14ac:dyDescent="0.25">
      <c r="A748" t="s">
        <v>3800</v>
      </c>
      <c r="B748" t="s">
        <v>3801</v>
      </c>
      <c r="C748">
        <v>2</v>
      </c>
      <c r="D748" t="s">
        <v>30</v>
      </c>
      <c r="E748">
        <v>4304.38</v>
      </c>
      <c r="F748">
        <v>8608.76</v>
      </c>
    </row>
    <row r="749" spans="1:6" x14ac:dyDescent="0.25">
      <c r="A749" t="s">
        <v>3802</v>
      </c>
      <c r="B749" t="s">
        <v>3803</v>
      </c>
      <c r="C749">
        <v>8</v>
      </c>
      <c r="D749" t="s">
        <v>30</v>
      </c>
      <c r="E749">
        <v>9185.9599999999991</v>
      </c>
      <c r="F749">
        <v>73487.679999999993</v>
      </c>
    </row>
    <row r="750" spans="1:6" x14ac:dyDescent="0.25">
      <c r="A750" t="s">
        <v>3804</v>
      </c>
      <c r="B750" t="s">
        <v>3805</v>
      </c>
      <c r="C750">
        <v>1</v>
      </c>
      <c r="D750" t="s">
        <v>30</v>
      </c>
      <c r="E750">
        <v>6429.93</v>
      </c>
      <c r="F750">
        <v>6429.93</v>
      </c>
    </row>
    <row r="751" spans="1:6" x14ac:dyDescent="0.25">
      <c r="A751" t="s">
        <v>3806</v>
      </c>
      <c r="B751" t="s">
        <v>3807</v>
      </c>
      <c r="C751">
        <v>3</v>
      </c>
      <c r="D751" t="s">
        <v>30</v>
      </c>
      <c r="E751">
        <v>6429.93</v>
      </c>
      <c r="F751">
        <v>19289.79</v>
      </c>
    </row>
    <row r="752" spans="1:6" x14ac:dyDescent="0.25">
      <c r="A752" t="s">
        <v>3808</v>
      </c>
      <c r="B752" t="s">
        <v>3809</v>
      </c>
      <c r="C752">
        <v>4</v>
      </c>
      <c r="D752" t="s">
        <v>30</v>
      </c>
      <c r="E752">
        <v>6429.93</v>
      </c>
      <c r="F752">
        <v>25719.72</v>
      </c>
    </row>
    <row r="753" spans="1:6" x14ac:dyDescent="0.25">
      <c r="A753" t="s">
        <v>3810</v>
      </c>
      <c r="B753" t="s">
        <v>3809</v>
      </c>
      <c r="C753">
        <v>4</v>
      </c>
      <c r="D753" t="s">
        <v>30</v>
      </c>
      <c r="E753">
        <v>6429.93</v>
      </c>
      <c r="F753">
        <v>25719.72</v>
      </c>
    </row>
    <row r="754" spans="1:6" x14ac:dyDescent="0.25">
      <c r="A754" t="s">
        <v>3811</v>
      </c>
      <c r="B754" t="s">
        <v>3812</v>
      </c>
      <c r="C754">
        <v>2</v>
      </c>
      <c r="D754" t="s">
        <v>30</v>
      </c>
      <c r="E754">
        <v>361.08</v>
      </c>
      <c r="F754">
        <v>722.16</v>
      </c>
    </row>
    <row r="755" spans="1:6" x14ac:dyDescent="0.25">
      <c r="A755" t="s">
        <v>3813</v>
      </c>
      <c r="B755" t="s">
        <v>3814</v>
      </c>
      <c r="C755">
        <v>17</v>
      </c>
      <c r="D755" t="s">
        <v>30</v>
      </c>
      <c r="E755">
        <v>5.9</v>
      </c>
      <c r="F755">
        <v>100.3</v>
      </c>
    </row>
    <row r="756" spans="1:6" x14ac:dyDescent="0.25">
      <c r="A756" t="s">
        <v>3815</v>
      </c>
      <c r="B756" t="s">
        <v>3816</v>
      </c>
      <c r="C756">
        <v>2</v>
      </c>
      <c r="D756" t="s">
        <v>30</v>
      </c>
      <c r="E756">
        <v>388.22</v>
      </c>
      <c r="F756">
        <v>776.44</v>
      </c>
    </row>
    <row r="757" spans="1:6" x14ac:dyDescent="0.25">
      <c r="A757" t="s">
        <v>3817</v>
      </c>
      <c r="B757" t="s">
        <v>3818</v>
      </c>
      <c r="C757">
        <v>2</v>
      </c>
      <c r="D757" t="s">
        <v>30</v>
      </c>
      <c r="E757">
        <v>796.5</v>
      </c>
      <c r="F757">
        <v>1593</v>
      </c>
    </row>
    <row r="758" spans="1:6" x14ac:dyDescent="0.25">
      <c r="A758" t="s">
        <v>3819</v>
      </c>
      <c r="B758" t="s">
        <v>3820</v>
      </c>
      <c r="C758">
        <v>13</v>
      </c>
      <c r="D758" t="s">
        <v>30</v>
      </c>
      <c r="E758">
        <v>1215.4000000000001</v>
      </c>
      <c r="F758">
        <v>15800.2</v>
      </c>
    </row>
    <row r="759" spans="1:6" x14ac:dyDescent="0.25">
      <c r="A759" t="s">
        <v>3821</v>
      </c>
      <c r="B759" t="s">
        <v>3822</v>
      </c>
      <c r="C759">
        <v>9</v>
      </c>
      <c r="D759" t="s">
        <v>30</v>
      </c>
      <c r="E759">
        <v>2160.58</v>
      </c>
      <c r="F759">
        <v>19445.22</v>
      </c>
    </row>
    <row r="760" spans="1:6" x14ac:dyDescent="0.25">
      <c r="A760" t="s">
        <v>3823</v>
      </c>
      <c r="B760" t="s">
        <v>3824</v>
      </c>
      <c r="C760">
        <v>24</v>
      </c>
      <c r="D760" t="s">
        <v>30</v>
      </c>
      <c r="E760">
        <v>1</v>
      </c>
      <c r="F760">
        <v>24</v>
      </c>
    </row>
    <row r="761" spans="1:6" x14ac:dyDescent="0.25">
      <c r="A761" t="s">
        <v>3825</v>
      </c>
      <c r="B761" t="s">
        <v>3826</v>
      </c>
      <c r="C761">
        <v>13</v>
      </c>
      <c r="D761" t="s">
        <v>30</v>
      </c>
      <c r="E761">
        <v>357.54</v>
      </c>
      <c r="F761">
        <v>4648.0200000000004</v>
      </c>
    </row>
    <row r="762" spans="1:6" x14ac:dyDescent="0.25">
      <c r="A762" t="s">
        <v>3827</v>
      </c>
      <c r="B762" t="s">
        <v>3828</v>
      </c>
      <c r="C762">
        <v>8</v>
      </c>
      <c r="D762" t="s">
        <v>2371</v>
      </c>
      <c r="E762">
        <v>66.08</v>
      </c>
      <c r="F762">
        <v>528.64</v>
      </c>
    </row>
    <row r="763" spans="1:6" x14ac:dyDescent="0.25">
      <c r="A763" t="s">
        <v>3829</v>
      </c>
      <c r="B763" t="s">
        <v>3830</v>
      </c>
      <c r="C763">
        <v>51</v>
      </c>
      <c r="D763" t="s">
        <v>2371</v>
      </c>
      <c r="E763">
        <v>126.11764705882401</v>
      </c>
      <c r="F763">
        <v>6432</v>
      </c>
    </row>
    <row r="764" spans="1:6" x14ac:dyDescent="0.25">
      <c r="A764" t="s">
        <v>3831</v>
      </c>
      <c r="B764" t="s">
        <v>3832</v>
      </c>
      <c r="C764">
        <v>3</v>
      </c>
      <c r="D764" t="s">
        <v>2371</v>
      </c>
      <c r="E764">
        <v>3104.99</v>
      </c>
      <c r="F764">
        <v>9314.9699999999993</v>
      </c>
    </row>
    <row r="765" spans="1:6" x14ac:dyDescent="0.25">
      <c r="A765" t="s">
        <v>3833</v>
      </c>
      <c r="B765" t="s">
        <v>3834</v>
      </c>
      <c r="C765">
        <v>40</v>
      </c>
      <c r="D765" t="s">
        <v>2371</v>
      </c>
      <c r="E765">
        <v>429.52</v>
      </c>
      <c r="F765">
        <v>17180.8</v>
      </c>
    </row>
    <row r="766" spans="1:6" x14ac:dyDescent="0.25">
      <c r="A766" t="s">
        <v>3835</v>
      </c>
      <c r="B766" t="s">
        <v>3836</v>
      </c>
      <c r="C766">
        <v>23</v>
      </c>
      <c r="D766" t="s">
        <v>2371</v>
      </c>
      <c r="E766">
        <v>1</v>
      </c>
      <c r="F766">
        <v>23</v>
      </c>
    </row>
    <row r="767" spans="1:6" x14ac:dyDescent="0.25">
      <c r="A767" t="s">
        <v>3837</v>
      </c>
      <c r="B767" t="s">
        <v>3838</v>
      </c>
      <c r="C767">
        <v>15</v>
      </c>
      <c r="D767" t="s">
        <v>2371</v>
      </c>
      <c r="E767">
        <v>1757.04</v>
      </c>
      <c r="F767">
        <v>26355.599999999999</v>
      </c>
    </row>
    <row r="768" spans="1:6" x14ac:dyDescent="0.25">
      <c r="A768" t="s">
        <v>3839</v>
      </c>
      <c r="B768" t="s">
        <v>3840</v>
      </c>
      <c r="C768">
        <v>7</v>
      </c>
      <c r="D768" t="s">
        <v>2371</v>
      </c>
      <c r="E768">
        <v>230.1</v>
      </c>
      <c r="F768">
        <v>1610.7</v>
      </c>
    </row>
    <row r="769" spans="1:6" x14ac:dyDescent="0.25">
      <c r="A769" t="s">
        <v>3841</v>
      </c>
      <c r="B769" t="s">
        <v>3842</v>
      </c>
      <c r="C769">
        <v>2</v>
      </c>
      <c r="D769" t="s">
        <v>2371</v>
      </c>
      <c r="E769">
        <v>2891.3</v>
      </c>
      <c r="F769">
        <v>5782.6</v>
      </c>
    </row>
    <row r="770" spans="1:6" x14ac:dyDescent="0.25">
      <c r="A770" t="s">
        <v>3843</v>
      </c>
      <c r="B770" t="s">
        <v>3844</v>
      </c>
      <c r="C770">
        <v>2</v>
      </c>
      <c r="D770" t="s">
        <v>2371</v>
      </c>
      <c r="E770">
        <v>1808.04</v>
      </c>
      <c r="F770">
        <v>3616.08</v>
      </c>
    </row>
    <row r="771" spans="1:6" x14ac:dyDescent="0.25">
      <c r="A771" t="s">
        <v>3845</v>
      </c>
      <c r="B771" t="s">
        <v>3846</v>
      </c>
      <c r="C771">
        <v>5</v>
      </c>
      <c r="D771" t="s">
        <v>2371</v>
      </c>
      <c r="E771">
        <v>34.22</v>
      </c>
      <c r="F771">
        <v>171.1</v>
      </c>
    </row>
    <row r="772" spans="1:6" x14ac:dyDescent="0.25">
      <c r="A772" t="s">
        <v>3847</v>
      </c>
      <c r="B772" t="s">
        <v>3848</v>
      </c>
      <c r="C772">
        <v>65</v>
      </c>
      <c r="D772" t="s">
        <v>2371</v>
      </c>
      <c r="E772">
        <v>184.08</v>
      </c>
      <c r="F772">
        <v>11965.2</v>
      </c>
    </row>
    <row r="773" spans="1:6" x14ac:dyDescent="0.25">
      <c r="A773" t="s">
        <v>3849</v>
      </c>
      <c r="B773" t="s">
        <v>3850</v>
      </c>
      <c r="C773">
        <v>6</v>
      </c>
      <c r="D773" t="s">
        <v>2371</v>
      </c>
      <c r="E773">
        <v>623.92999999999995</v>
      </c>
      <c r="F773">
        <v>3743.58</v>
      </c>
    </row>
    <row r="774" spans="1:6" x14ac:dyDescent="0.25">
      <c r="A774" t="s">
        <v>3851</v>
      </c>
      <c r="B774" t="s">
        <v>3852</v>
      </c>
      <c r="C774">
        <v>1</v>
      </c>
      <c r="D774" t="s">
        <v>2371</v>
      </c>
      <c r="E774">
        <v>319.56</v>
      </c>
      <c r="F774">
        <v>319.56</v>
      </c>
    </row>
    <row r="775" spans="1:6" x14ac:dyDescent="0.25">
      <c r="A775" t="s">
        <v>3853</v>
      </c>
      <c r="B775" t="s">
        <v>3854</v>
      </c>
      <c r="C775">
        <v>2</v>
      </c>
      <c r="D775" t="s">
        <v>2371</v>
      </c>
      <c r="E775">
        <v>469.94</v>
      </c>
      <c r="F775">
        <v>939.88</v>
      </c>
    </row>
    <row r="776" spans="1:6" x14ac:dyDescent="0.25">
      <c r="A776" t="s">
        <v>3855</v>
      </c>
      <c r="B776" t="s">
        <v>3856</v>
      </c>
      <c r="C776">
        <v>12</v>
      </c>
      <c r="D776" t="s">
        <v>2371</v>
      </c>
      <c r="E776">
        <v>187.62</v>
      </c>
      <c r="F776">
        <v>2251.44</v>
      </c>
    </row>
    <row r="777" spans="1:6" x14ac:dyDescent="0.25">
      <c r="A777" t="s">
        <v>3857</v>
      </c>
      <c r="B777" t="s">
        <v>3858</v>
      </c>
      <c r="C777">
        <v>6</v>
      </c>
      <c r="D777" t="s">
        <v>2371</v>
      </c>
      <c r="E777">
        <v>1003</v>
      </c>
      <c r="F777">
        <v>6018</v>
      </c>
    </row>
    <row r="778" spans="1:6" x14ac:dyDescent="0.25">
      <c r="A778" t="s">
        <v>3859</v>
      </c>
      <c r="B778" t="s">
        <v>3860</v>
      </c>
      <c r="C778">
        <v>8</v>
      </c>
      <c r="D778" t="s">
        <v>30</v>
      </c>
      <c r="E778">
        <v>1</v>
      </c>
      <c r="F778">
        <v>8</v>
      </c>
    </row>
    <row r="779" spans="1:6" x14ac:dyDescent="0.25">
      <c r="A779" t="s">
        <v>3861</v>
      </c>
      <c r="B779" t="s">
        <v>3862</v>
      </c>
      <c r="C779">
        <v>40</v>
      </c>
      <c r="D779" t="s">
        <v>30</v>
      </c>
      <c r="E779">
        <v>12.98</v>
      </c>
      <c r="F779">
        <v>519.20000000000005</v>
      </c>
    </row>
    <row r="780" spans="1:6" x14ac:dyDescent="0.25">
      <c r="A780" t="s">
        <v>3863</v>
      </c>
      <c r="B780" t="s">
        <v>3864</v>
      </c>
      <c r="C780">
        <v>2</v>
      </c>
      <c r="D780" t="s">
        <v>30</v>
      </c>
      <c r="E780">
        <v>397.66</v>
      </c>
      <c r="F780">
        <v>795.32</v>
      </c>
    </row>
    <row r="781" spans="1:6" x14ac:dyDescent="0.25">
      <c r="A781" t="s">
        <v>3865</v>
      </c>
      <c r="B781" t="s">
        <v>3866</v>
      </c>
      <c r="C781">
        <v>1</v>
      </c>
      <c r="D781" t="s">
        <v>30</v>
      </c>
      <c r="E781">
        <v>1</v>
      </c>
      <c r="F781">
        <v>1</v>
      </c>
    </row>
    <row r="782" spans="1:6" ht="30" x14ac:dyDescent="0.25">
      <c r="A782" t="s">
        <v>3867</v>
      </c>
      <c r="B782" s="1" t="s">
        <v>3868</v>
      </c>
      <c r="C782">
        <v>3</v>
      </c>
      <c r="D782" t="s">
        <v>30</v>
      </c>
      <c r="E782">
        <v>24190</v>
      </c>
      <c r="F782">
        <v>72570</v>
      </c>
    </row>
    <row r="783" spans="1:6" x14ac:dyDescent="0.25">
      <c r="A783" t="s">
        <v>3869</v>
      </c>
      <c r="B783" t="s">
        <v>3870</v>
      </c>
      <c r="C783">
        <v>1</v>
      </c>
      <c r="D783" t="s">
        <v>30</v>
      </c>
      <c r="E783">
        <v>8407.5</v>
      </c>
      <c r="F783">
        <v>8407.5</v>
      </c>
    </row>
    <row r="784" spans="1:6" x14ac:dyDescent="0.25">
      <c r="A784" t="s">
        <v>3871</v>
      </c>
      <c r="B784" t="s">
        <v>3872</v>
      </c>
      <c r="C784">
        <v>1</v>
      </c>
      <c r="D784" t="s">
        <v>30</v>
      </c>
      <c r="E784">
        <v>1123.07</v>
      </c>
      <c r="F784">
        <v>1123.07</v>
      </c>
    </row>
    <row r="785" spans="1:6" x14ac:dyDescent="0.25">
      <c r="A785" t="s">
        <v>3873</v>
      </c>
      <c r="B785" t="s">
        <v>3874</v>
      </c>
      <c r="C785">
        <v>7</v>
      </c>
      <c r="D785" t="s">
        <v>30</v>
      </c>
      <c r="E785">
        <v>328.89</v>
      </c>
      <c r="F785">
        <v>2302.23</v>
      </c>
    </row>
    <row r="786" spans="1:6" x14ac:dyDescent="0.25">
      <c r="A786" t="s">
        <v>3875</v>
      </c>
      <c r="B786" t="s">
        <v>3876</v>
      </c>
      <c r="C786">
        <v>13</v>
      </c>
      <c r="D786" t="s">
        <v>30</v>
      </c>
      <c r="E786">
        <v>518.29230769230799</v>
      </c>
      <c r="F786">
        <v>6737.8</v>
      </c>
    </row>
    <row r="787" spans="1:6" x14ac:dyDescent="0.25">
      <c r="A787" t="s">
        <v>3877</v>
      </c>
      <c r="B787" t="s">
        <v>3878</v>
      </c>
      <c r="C787">
        <v>8</v>
      </c>
      <c r="D787" t="s">
        <v>30</v>
      </c>
      <c r="E787">
        <v>159.30000000000001</v>
      </c>
      <c r="F787">
        <v>1274.4000000000001</v>
      </c>
    </row>
    <row r="788" spans="1:6" x14ac:dyDescent="0.25">
      <c r="A788" t="s">
        <v>3879</v>
      </c>
      <c r="B788" t="s">
        <v>3880</v>
      </c>
      <c r="C788">
        <v>10</v>
      </c>
      <c r="D788" t="s">
        <v>30</v>
      </c>
      <c r="E788">
        <v>37.5</v>
      </c>
      <c r="F788">
        <v>375</v>
      </c>
    </row>
    <row r="789" spans="1:6" x14ac:dyDescent="0.25">
      <c r="A789" t="s">
        <v>3881</v>
      </c>
      <c r="B789" t="s">
        <v>3882</v>
      </c>
      <c r="C789">
        <v>265</v>
      </c>
      <c r="D789" t="s">
        <v>30</v>
      </c>
      <c r="E789">
        <v>61.168301886792499</v>
      </c>
      <c r="F789">
        <v>16209.6</v>
      </c>
    </row>
    <row r="790" spans="1:6" x14ac:dyDescent="0.25">
      <c r="A790" t="s">
        <v>3883</v>
      </c>
      <c r="B790" t="s">
        <v>3884</v>
      </c>
      <c r="C790">
        <v>520</v>
      </c>
      <c r="D790" t="s">
        <v>30</v>
      </c>
      <c r="E790">
        <v>49.56</v>
      </c>
      <c r="F790">
        <v>25771.200000000001</v>
      </c>
    </row>
    <row r="791" spans="1:6" x14ac:dyDescent="0.25">
      <c r="A791" t="s">
        <v>3885</v>
      </c>
      <c r="B791" t="s">
        <v>3886</v>
      </c>
      <c r="C791">
        <v>300</v>
      </c>
      <c r="D791" t="s">
        <v>30</v>
      </c>
      <c r="E791">
        <v>76.7</v>
      </c>
      <c r="F791">
        <v>23010</v>
      </c>
    </row>
    <row r="792" spans="1:6" x14ac:dyDescent="0.25">
      <c r="A792" t="s">
        <v>3887</v>
      </c>
      <c r="B792" t="s">
        <v>3888</v>
      </c>
      <c r="C792">
        <v>16</v>
      </c>
      <c r="D792" t="s">
        <v>30</v>
      </c>
      <c r="E792">
        <v>328.04</v>
      </c>
      <c r="F792">
        <v>5248.64</v>
      </c>
    </row>
    <row r="793" spans="1:6" x14ac:dyDescent="0.25">
      <c r="A793" t="s">
        <v>3889</v>
      </c>
      <c r="B793" t="s">
        <v>3890</v>
      </c>
      <c r="C793">
        <v>30</v>
      </c>
      <c r="D793" t="s">
        <v>30</v>
      </c>
      <c r="E793">
        <v>122.85</v>
      </c>
      <c r="F793">
        <v>3685.5</v>
      </c>
    </row>
    <row r="794" spans="1:6" x14ac:dyDescent="0.25">
      <c r="A794" t="s">
        <v>3891</v>
      </c>
      <c r="B794" t="s">
        <v>3892</v>
      </c>
      <c r="C794">
        <v>2</v>
      </c>
      <c r="D794" t="s">
        <v>30</v>
      </c>
      <c r="E794">
        <v>103.55</v>
      </c>
      <c r="F794">
        <v>207.1</v>
      </c>
    </row>
    <row r="795" spans="1:6" x14ac:dyDescent="0.25">
      <c r="A795" t="s">
        <v>3893</v>
      </c>
      <c r="B795" t="s">
        <v>3894</v>
      </c>
      <c r="C795">
        <v>1</v>
      </c>
      <c r="D795" t="s">
        <v>30</v>
      </c>
      <c r="E795">
        <v>1</v>
      </c>
      <c r="F795">
        <v>1</v>
      </c>
    </row>
    <row r="796" spans="1:6" x14ac:dyDescent="0.25">
      <c r="A796" t="s">
        <v>3895</v>
      </c>
      <c r="B796" t="s">
        <v>3896</v>
      </c>
      <c r="C796">
        <v>3</v>
      </c>
      <c r="D796" t="s">
        <v>30</v>
      </c>
      <c r="E796">
        <v>1</v>
      </c>
      <c r="F796">
        <v>3</v>
      </c>
    </row>
    <row r="797" spans="1:6" x14ac:dyDescent="0.25">
      <c r="A797" t="s">
        <v>3897</v>
      </c>
      <c r="B797" t="s">
        <v>3898</v>
      </c>
      <c r="C797">
        <v>2</v>
      </c>
      <c r="D797" t="s">
        <v>30</v>
      </c>
      <c r="E797">
        <v>572.29999999999995</v>
      </c>
      <c r="F797">
        <v>1144.5999999999999</v>
      </c>
    </row>
    <row r="798" spans="1:6" x14ac:dyDescent="0.25">
      <c r="A798" t="s">
        <v>3899</v>
      </c>
      <c r="B798" t="s">
        <v>3900</v>
      </c>
      <c r="C798">
        <v>23</v>
      </c>
      <c r="D798" t="s">
        <v>30</v>
      </c>
      <c r="E798">
        <v>1</v>
      </c>
      <c r="F798">
        <v>23</v>
      </c>
    </row>
    <row r="799" spans="1:6" x14ac:dyDescent="0.25">
      <c r="F799" s="15">
        <f>SUM(F9:F798)</f>
        <v>23285414.990000017</v>
      </c>
    </row>
  </sheetData>
  <pageMargins left="0.7" right="0.7" top="0.75" bottom="0.75" header="0.3" footer="0.3"/>
  <pageSetup scale="34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8"/>
  <sheetViews>
    <sheetView view="pageLayout" zoomScaleNormal="10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43.42578125" customWidth="1"/>
    <col min="3" max="3" width="23.28515625" bestFit="1" customWidth="1"/>
    <col min="4" max="4" width="23.28515625" customWidth="1"/>
    <col min="5" max="5" width="12" bestFit="1" customWidth="1"/>
    <col min="6" max="6" width="20.140625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4360</v>
      </c>
    </row>
    <row r="6" spans="1:6" x14ac:dyDescent="0.25">
      <c r="B6" s="12" t="s">
        <v>3901</v>
      </c>
    </row>
    <row r="8" spans="1:6" x14ac:dyDescent="0.25">
      <c r="A8" t="s">
        <v>22</v>
      </c>
      <c r="B8" t="s">
        <v>23</v>
      </c>
      <c r="C8" s="1" t="s">
        <v>4372</v>
      </c>
      <c r="D8" s="1" t="s">
        <v>512</v>
      </c>
      <c r="E8" t="s">
        <v>4175</v>
      </c>
      <c r="F8" t="s">
        <v>27</v>
      </c>
    </row>
    <row r="9" spans="1:6" x14ac:dyDescent="0.25">
      <c r="A9" t="s">
        <v>4414</v>
      </c>
      <c r="B9" t="s">
        <v>4415</v>
      </c>
      <c r="C9">
        <v>1</v>
      </c>
      <c r="D9" t="s">
        <v>30</v>
      </c>
      <c r="E9">
        <v>59000</v>
      </c>
      <c r="F9">
        <v>59000</v>
      </c>
    </row>
    <row r="10" spans="1:6" x14ac:dyDescent="0.25">
      <c r="A10" t="s">
        <v>3904</v>
      </c>
      <c r="B10" t="s">
        <v>2334</v>
      </c>
      <c r="C10">
        <v>5</v>
      </c>
      <c r="D10" t="s">
        <v>30</v>
      </c>
      <c r="E10">
        <v>14882.16</v>
      </c>
      <c r="F10">
        <v>74410.8</v>
      </c>
    </row>
    <row r="11" spans="1:6" x14ac:dyDescent="0.25">
      <c r="A11" t="s">
        <v>3909</v>
      </c>
      <c r="B11" t="s">
        <v>3910</v>
      </c>
      <c r="C11">
        <v>1</v>
      </c>
      <c r="D11" t="s">
        <v>30</v>
      </c>
      <c r="E11">
        <v>1</v>
      </c>
      <c r="F11">
        <v>1</v>
      </c>
    </row>
    <row r="12" spans="1:6" x14ac:dyDescent="0.25">
      <c r="A12" t="s">
        <v>3911</v>
      </c>
      <c r="B12" t="s">
        <v>3912</v>
      </c>
      <c r="C12">
        <v>2</v>
      </c>
      <c r="D12" t="s">
        <v>30</v>
      </c>
      <c r="E12">
        <v>1</v>
      </c>
      <c r="F12">
        <v>2</v>
      </c>
    </row>
    <row r="13" spans="1:6" x14ac:dyDescent="0.25">
      <c r="A13" t="s">
        <v>3913</v>
      </c>
      <c r="B13" t="s">
        <v>3914</v>
      </c>
      <c r="C13">
        <v>2</v>
      </c>
      <c r="D13" t="s">
        <v>30</v>
      </c>
      <c r="E13">
        <v>1</v>
      </c>
      <c r="F13">
        <v>2</v>
      </c>
    </row>
    <row r="14" spans="1:6" x14ac:dyDescent="0.25">
      <c r="A14" t="s">
        <v>4416</v>
      </c>
      <c r="B14" t="s">
        <v>4417</v>
      </c>
      <c r="C14">
        <v>2</v>
      </c>
      <c r="D14" t="s">
        <v>30</v>
      </c>
      <c r="E14">
        <v>1</v>
      </c>
      <c r="F14">
        <v>2</v>
      </c>
    </row>
    <row r="15" spans="1:6" x14ac:dyDescent="0.25">
      <c r="A15" t="s">
        <v>3922</v>
      </c>
      <c r="B15" t="s">
        <v>4326</v>
      </c>
      <c r="C15">
        <v>18</v>
      </c>
      <c r="D15" t="s">
        <v>30</v>
      </c>
      <c r="E15">
        <v>26828.633333333299</v>
      </c>
      <c r="F15">
        <v>482915.4</v>
      </c>
    </row>
    <row r="16" spans="1:6" x14ac:dyDescent="0.25">
      <c r="A16" t="s">
        <v>4418</v>
      </c>
      <c r="B16" t="s">
        <v>4419</v>
      </c>
      <c r="C16">
        <v>10</v>
      </c>
      <c r="D16" t="s">
        <v>30</v>
      </c>
      <c r="E16">
        <v>46020</v>
      </c>
      <c r="F16">
        <v>460200</v>
      </c>
    </row>
    <row r="17" spans="1:6" ht="30" x14ac:dyDescent="0.25">
      <c r="A17" t="s">
        <v>3924</v>
      </c>
      <c r="B17" s="1" t="s">
        <v>4327</v>
      </c>
      <c r="C17">
        <v>2</v>
      </c>
      <c r="D17" t="s">
        <v>30</v>
      </c>
      <c r="E17">
        <v>177000</v>
      </c>
      <c r="F17">
        <v>354000</v>
      </c>
    </row>
    <row r="18" spans="1:6" x14ac:dyDescent="0.25">
      <c r="A18" t="s">
        <v>3928</v>
      </c>
      <c r="B18" t="s">
        <v>3929</v>
      </c>
      <c r="C18">
        <v>16</v>
      </c>
      <c r="D18" t="s">
        <v>30</v>
      </c>
      <c r="E18">
        <v>12305.04</v>
      </c>
      <c r="F18">
        <v>196880.64000000001</v>
      </c>
    </row>
    <row r="19" spans="1:6" x14ac:dyDescent="0.25">
      <c r="A19" t="s">
        <v>3932</v>
      </c>
      <c r="B19" t="s">
        <v>3933</v>
      </c>
      <c r="C19">
        <v>2</v>
      </c>
      <c r="D19" t="s">
        <v>30</v>
      </c>
      <c r="E19">
        <v>13199.48</v>
      </c>
      <c r="F19">
        <v>26398.959999999999</v>
      </c>
    </row>
    <row r="20" spans="1:6" x14ac:dyDescent="0.25">
      <c r="A20" t="s">
        <v>3934</v>
      </c>
      <c r="B20" t="s">
        <v>3935</v>
      </c>
      <c r="C20">
        <v>3</v>
      </c>
      <c r="D20" t="s">
        <v>30</v>
      </c>
      <c r="E20">
        <v>35775.24</v>
      </c>
      <c r="F20">
        <v>107325.72</v>
      </c>
    </row>
    <row r="21" spans="1:6" x14ac:dyDescent="0.25">
      <c r="A21" t="s">
        <v>3936</v>
      </c>
      <c r="B21" t="s">
        <v>3935</v>
      </c>
      <c r="C21">
        <v>5</v>
      </c>
      <c r="D21" t="s">
        <v>30</v>
      </c>
      <c r="E21">
        <v>29500</v>
      </c>
      <c r="F21">
        <v>147500</v>
      </c>
    </row>
    <row r="22" spans="1:6" x14ac:dyDescent="0.25">
      <c r="A22" t="s">
        <v>2430</v>
      </c>
      <c r="B22" t="s">
        <v>2431</v>
      </c>
      <c r="C22">
        <v>1</v>
      </c>
      <c r="D22" t="s">
        <v>30</v>
      </c>
      <c r="E22">
        <v>28910</v>
      </c>
      <c r="F22">
        <v>28910</v>
      </c>
    </row>
    <row r="23" spans="1:6" x14ac:dyDescent="0.25">
      <c r="A23" t="s">
        <v>4420</v>
      </c>
      <c r="B23" t="s">
        <v>4421</v>
      </c>
      <c r="C23">
        <v>2</v>
      </c>
      <c r="D23" t="s">
        <v>30</v>
      </c>
      <c r="E23">
        <v>11000</v>
      </c>
      <c r="F23">
        <v>22000</v>
      </c>
    </row>
    <row r="24" spans="1:6" x14ac:dyDescent="0.25">
      <c r="A24" t="s">
        <v>3937</v>
      </c>
      <c r="B24" t="s">
        <v>3938</v>
      </c>
      <c r="C24">
        <v>2</v>
      </c>
      <c r="D24" t="s">
        <v>30</v>
      </c>
      <c r="E24">
        <v>3965</v>
      </c>
      <c r="F24">
        <v>7930</v>
      </c>
    </row>
    <row r="25" spans="1:6" x14ac:dyDescent="0.25">
      <c r="A25" t="s">
        <v>3939</v>
      </c>
      <c r="B25" t="s">
        <v>3940</v>
      </c>
      <c r="C25">
        <v>1</v>
      </c>
      <c r="D25" t="s">
        <v>30</v>
      </c>
      <c r="E25">
        <v>32400.44</v>
      </c>
      <c r="F25">
        <v>32400.44</v>
      </c>
    </row>
    <row r="26" spans="1:6" x14ac:dyDescent="0.25">
      <c r="A26" t="s">
        <v>3941</v>
      </c>
      <c r="B26" t="s">
        <v>3942</v>
      </c>
      <c r="C26">
        <v>4</v>
      </c>
      <c r="D26" t="s">
        <v>30</v>
      </c>
      <c r="E26">
        <v>76700</v>
      </c>
      <c r="F26">
        <v>306800</v>
      </c>
    </row>
    <row r="27" spans="1:6" x14ac:dyDescent="0.25">
      <c r="A27" t="s">
        <v>3943</v>
      </c>
      <c r="B27" t="s">
        <v>3944</v>
      </c>
      <c r="C27">
        <v>6</v>
      </c>
      <c r="D27" t="s">
        <v>30</v>
      </c>
      <c r="E27">
        <v>230100</v>
      </c>
      <c r="F27">
        <v>1380600</v>
      </c>
    </row>
    <row r="28" spans="1:6" x14ac:dyDescent="0.25">
      <c r="A28" t="s">
        <v>3947</v>
      </c>
      <c r="B28" t="s">
        <v>3946</v>
      </c>
      <c r="C28">
        <v>3</v>
      </c>
      <c r="D28" t="s">
        <v>30</v>
      </c>
      <c r="E28">
        <v>33067.14</v>
      </c>
      <c r="F28">
        <v>99201.42</v>
      </c>
    </row>
    <row r="29" spans="1:6" x14ac:dyDescent="0.25">
      <c r="A29" t="s">
        <v>4330</v>
      </c>
      <c r="B29" t="s">
        <v>4331</v>
      </c>
      <c r="C29">
        <v>36</v>
      </c>
      <c r="D29" t="s">
        <v>30</v>
      </c>
      <c r="E29">
        <v>11562.82</v>
      </c>
      <c r="F29">
        <v>416261.52</v>
      </c>
    </row>
    <row r="30" spans="1:6" x14ac:dyDescent="0.25">
      <c r="A30" t="s">
        <v>3954</v>
      </c>
      <c r="B30" t="s">
        <v>3955</v>
      </c>
      <c r="C30">
        <v>1</v>
      </c>
      <c r="D30" t="s">
        <v>30</v>
      </c>
      <c r="E30">
        <v>1</v>
      </c>
      <c r="F30">
        <v>1</v>
      </c>
    </row>
    <row r="31" spans="1:6" x14ac:dyDescent="0.25">
      <c r="A31" t="s">
        <v>3956</v>
      </c>
      <c r="B31" t="s">
        <v>3957</v>
      </c>
      <c r="C31">
        <v>32</v>
      </c>
      <c r="D31" t="s">
        <v>30</v>
      </c>
      <c r="E31">
        <v>1</v>
      </c>
      <c r="F31">
        <v>32</v>
      </c>
    </row>
    <row r="32" spans="1:6" x14ac:dyDescent="0.25">
      <c r="A32" t="s">
        <v>3958</v>
      </c>
      <c r="B32" t="s">
        <v>3959</v>
      </c>
      <c r="C32">
        <v>81</v>
      </c>
      <c r="D32" t="s">
        <v>30</v>
      </c>
      <c r="E32">
        <v>1</v>
      </c>
      <c r="F32">
        <v>81</v>
      </c>
    </row>
    <row r="33" spans="1:6" x14ac:dyDescent="0.25">
      <c r="A33" t="s">
        <v>3960</v>
      </c>
      <c r="B33" t="s">
        <v>3961</v>
      </c>
      <c r="C33">
        <v>5</v>
      </c>
      <c r="D33" t="s">
        <v>30</v>
      </c>
      <c r="E33">
        <v>1</v>
      </c>
      <c r="F33">
        <v>5</v>
      </c>
    </row>
    <row r="34" spans="1:6" x14ac:dyDescent="0.25">
      <c r="A34" t="s">
        <v>4332</v>
      </c>
      <c r="B34" t="s">
        <v>4333</v>
      </c>
      <c r="C34">
        <v>45</v>
      </c>
      <c r="D34" t="s">
        <v>30</v>
      </c>
      <c r="E34">
        <v>12449</v>
      </c>
      <c r="F34">
        <v>560205</v>
      </c>
    </row>
    <row r="35" spans="1:6" x14ac:dyDescent="0.25">
      <c r="A35" t="s">
        <v>3962</v>
      </c>
      <c r="B35" t="s">
        <v>3963</v>
      </c>
      <c r="C35">
        <v>2</v>
      </c>
      <c r="D35" t="s">
        <v>30</v>
      </c>
      <c r="E35">
        <v>1</v>
      </c>
      <c r="F35">
        <v>2</v>
      </c>
    </row>
    <row r="36" spans="1:6" x14ac:dyDescent="0.25">
      <c r="A36" t="s">
        <v>3964</v>
      </c>
      <c r="B36" t="s">
        <v>3965</v>
      </c>
      <c r="C36">
        <v>99</v>
      </c>
      <c r="D36" t="s">
        <v>30</v>
      </c>
      <c r="E36">
        <v>609.71</v>
      </c>
      <c r="F36">
        <v>60361.29</v>
      </c>
    </row>
    <row r="37" spans="1:6" x14ac:dyDescent="0.25">
      <c r="A37" t="s">
        <v>4334</v>
      </c>
      <c r="B37" t="s">
        <v>4335</v>
      </c>
      <c r="C37">
        <v>2</v>
      </c>
      <c r="D37" t="s">
        <v>30</v>
      </c>
      <c r="E37">
        <v>7391.52</v>
      </c>
      <c r="F37">
        <v>14783.04</v>
      </c>
    </row>
    <row r="38" spans="1:6" x14ac:dyDescent="0.25">
      <c r="A38" t="s">
        <v>3966</v>
      </c>
      <c r="B38" t="s">
        <v>3967</v>
      </c>
      <c r="C38">
        <v>2</v>
      </c>
      <c r="D38" t="s">
        <v>30</v>
      </c>
      <c r="E38">
        <v>1</v>
      </c>
      <c r="F38">
        <v>2</v>
      </c>
    </row>
    <row r="39" spans="1:6" x14ac:dyDescent="0.25">
      <c r="A39" t="s">
        <v>4336</v>
      </c>
      <c r="B39" t="s">
        <v>4337</v>
      </c>
      <c r="C39">
        <v>37</v>
      </c>
      <c r="D39" t="s">
        <v>30</v>
      </c>
      <c r="E39">
        <v>4950.01</v>
      </c>
      <c r="F39">
        <v>183150.37</v>
      </c>
    </row>
    <row r="40" spans="1:6" x14ac:dyDescent="0.25">
      <c r="A40" t="s">
        <v>3968</v>
      </c>
      <c r="B40" t="s">
        <v>3969</v>
      </c>
      <c r="C40">
        <v>7</v>
      </c>
      <c r="D40" t="s">
        <v>30</v>
      </c>
      <c r="E40">
        <v>1</v>
      </c>
      <c r="F40">
        <v>7</v>
      </c>
    </row>
    <row r="41" spans="1:6" x14ac:dyDescent="0.25">
      <c r="A41" t="s">
        <v>3970</v>
      </c>
      <c r="B41" t="s">
        <v>3971</v>
      </c>
      <c r="C41">
        <v>7</v>
      </c>
      <c r="D41" t="s">
        <v>30</v>
      </c>
      <c r="E41">
        <v>3600</v>
      </c>
      <c r="F41">
        <v>25200</v>
      </c>
    </row>
    <row r="42" spans="1:6" x14ac:dyDescent="0.25">
      <c r="A42" t="s">
        <v>3972</v>
      </c>
      <c r="B42" t="s">
        <v>3973</v>
      </c>
      <c r="C42">
        <v>5</v>
      </c>
      <c r="D42" t="s">
        <v>30</v>
      </c>
      <c r="E42">
        <v>1</v>
      </c>
      <c r="F42">
        <v>5</v>
      </c>
    </row>
    <row r="43" spans="1:6" x14ac:dyDescent="0.25">
      <c r="A43" t="s">
        <v>3974</v>
      </c>
      <c r="B43" t="s">
        <v>3975</v>
      </c>
      <c r="C43">
        <v>1</v>
      </c>
      <c r="D43" t="s">
        <v>30</v>
      </c>
      <c r="E43">
        <v>1</v>
      </c>
      <c r="F43">
        <v>1</v>
      </c>
    </row>
    <row r="44" spans="1:6" x14ac:dyDescent="0.25">
      <c r="A44" t="s">
        <v>3976</v>
      </c>
      <c r="B44" t="s">
        <v>3977</v>
      </c>
      <c r="C44">
        <v>96</v>
      </c>
      <c r="D44" t="s">
        <v>30</v>
      </c>
      <c r="E44">
        <v>253.7</v>
      </c>
      <c r="F44">
        <v>24355.200000000001</v>
      </c>
    </row>
    <row r="45" spans="1:6" x14ac:dyDescent="0.25">
      <c r="A45" t="s">
        <v>3978</v>
      </c>
      <c r="B45" t="s">
        <v>3979</v>
      </c>
      <c r="C45">
        <v>10</v>
      </c>
      <c r="D45" t="s">
        <v>30</v>
      </c>
      <c r="E45">
        <v>1569.4</v>
      </c>
      <c r="F45">
        <v>15694</v>
      </c>
    </row>
    <row r="46" spans="1:6" x14ac:dyDescent="0.25">
      <c r="A46" t="s">
        <v>3980</v>
      </c>
      <c r="B46" t="s">
        <v>3981</v>
      </c>
      <c r="C46">
        <v>14</v>
      </c>
      <c r="D46" t="s">
        <v>30</v>
      </c>
      <c r="E46">
        <v>9262.4542857142897</v>
      </c>
      <c r="F46">
        <v>129674.36</v>
      </c>
    </row>
    <row r="47" spans="1:6" x14ac:dyDescent="0.25">
      <c r="A47" t="s">
        <v>3982</v>
      </c>
      <c r="B47" t="s">
        <v>3983</v>
      </c>
      <c r="C47">
        <v>3</v>
      </c>
      <c r="D47" t="s">
        <v>30</v>
      </c>
      <c r="E47">
        <v>19116</v>
      </c>
      <c r="F47">
        <v>57348</v>
      </c>
    </row>
    <row r="48" spans="1:6" x14ac:dyDescent="0.25">
      <c r="A48" t="s">
        <v>3984</v>
      </c>
      <c r="B48" t="s">
        <v>3985</v>
      </c>
      <c r="C48">
        <v>4</v>
      </c>
      <c r="D48" t="s">
        <v>30</v>
      </c>
      <c r="E48">
        <v>6737.99</v>
      </c>
      <c r="F48">
        <v>26951.96</v>
      </c>
    </row>
    <row r="49" spans="1:6" x14ac:dyDescent="0.25">
      <c r="A49" t="s">
        <v>3986</v>
      </c>
      <c r="B49" t="s">
        <v>3987</v>
      </c>
      <c r="C49">
        <v>53</v>
      </c>
      <c r="D49" t="s">
        <v>30</v>
      </c>
      <c r="E49">
        <v>30385</v>
      </c>
      <c r="F49">
        <v>1610405</v>
      </c>
    </row>
    <row r="50" spans="1:6" x14ac:dyDescent="0.25">
      <c r="A50" t="s">
        <v>3992</v>
      </c>
      <c r="B50" t="s">
        <v>3993</v>
      </c>
      <c r="C50">
        <v>2</v>
      </c>
      <c r="D50" t="s">
        <v>30</v>
      </c>
      <c r="E50">
        <v>41764.92</v>
      </c>
      <c r="F50">
        <v>83529.84</v>
      </c>
    </row>
    <row r="51" spans="1:6" x14ac:dyDescent="0.25">
      <c r="A51" t="s">
        <v>3994</v>
      </c>
      <c r="B51" t="s">
        <v>3995</v>
      </c>
      <c r="C51">
        <v>8</v>
      </c>
      <c r="D51" t="s">
        <v>30</v>
      </c>
      <c r="E51">
        <v>165200</v>
      </c>
      <c r="F51">
        <v>1321600</v>
      </c>
    </row>
    <row r="52" spans="1:6" x14ac:dyDescent="0.25">
      <c r="A52" t="s">
        <v>3996</v>
      </c>
      <c r="B52" t="s">
        <v>3997</v>
      </c>
      <c r="C52">
        <v>1</v>
      </c>
      <c r="D52" t="s">
        <v>30</v>
      </c>
      <c r="E52">
        <v>66670</v>
      </c>
      <c r="F52">
        <v>66670</v>
      </c>
    </row>
    <row r="53" spans="1:6" x14ac:dyDescent="0.25">
      <c r="A53" t="s">
        <v>3998</v>
      </c>
      <c r="B53" t="s">
        <v>3999</v>
      </c>
      <c r="C53">
        <v>2</v>
      </c>
      <c r="D53" t="s">
        <v>30</v>
      </c>
      <c r="E53">
        <v>58882</v>
      </c>
      <c r="F53">
        <v>117764</v>
      </c>
    </row>
    <row r="54" spans="1:6" x14ac:dyDescent="0.25">
      <c r="A54" t="s">
        <v>4000</v>
      </c>
      <c r="B54" t="s">
        <v>4001</v>
      </c>
      <c r="C54">
        <v>46</v>
      </c>
      <c r="D54" t="s">
        <v>30</v>
      </c>
      <c r="E54">
        <v>1991.13</v>
      </c>
      <c r="F54">
        <v>91591.98</v>
      </c>
    </row>
    <row r="55" spans="1:6" x14ac:dyDescent="0.25">
      <c r="A55" t="s">
        <v>4002</v>
      </c>
      <c r="B55" t="s">
        <v>4003</v>
      </c>
      <c r="C55">
        <v>2</v>
      </c>
      <c r="D55" t="s">
        <v>30</v>
      </c>
      <c r="E55">
        <v>6327.5</v>
      </c>
      <c r="F55">
        <v>12655</v>
      </c>
    </row>
    <row r="56" spans="1:6" x14ac:dyDescent="0.25">
      <c r="A56" t="s">
        <v>4004</v>
      </c>
      <c r="B56" t="s">
        <v>4005</v>
      </c>
      <c r="C56">
        <v>2</v>
      </c>
      <c r="D56" t="s">
        <v>30</v>
      </c>
      <c r="E56">
        <v>11918</v>
      </c>
      <c r="F56">
        <v>23836</v>
      </c>
    </row>
    <row r="57" spans="1:6" x14ac:dyDescent="0.25">
      <c r="A57" t="s">
        <v>4006</v>
      </c>
      <c r="B57" t="s">
        <v>4007</v>
      </c>
      <c r="C57">
        <v>6</v>
      </c>
      <c r="D57" t="s">
        <v>30</v>
      </c>
      <c r="E57">
        <v>52510</v>
      </c>
      <c r="F57">
        <v>315060</v>
      </c>
    </row>
    <row r="58" spans="1:6" x14ac:dyDescent="0.25">
      <c r="A58" t="s">
        <v>4008</v>
      </c>
      <c r="B58" t="s">
        <v>4009</v>
      </c>
      <c r="C58">
        <v>2</v>
      </c>
      <c r="D58" t="s">
        <v>30</v>
      </c>
      <c r="E58">
        <v>7813.96</v>
      </c>
      <c r="F58">
        <v>15627.92</v>
      </c>
    </row>
    <row r="59" spans="1:6" x14ac:dyDescent="0.25">
      <c r="A59" t="s">
        <v>4010</v>
      </c>
      <c r="B59" t="s">
        <v>4011</v>
      </c>
      <c r="C59">
        <v>2</v>
      </c>
      <c r="D59" t="s">
        <v>30</v>
      </c>
      <c r="E59">
        <v>5073.99</v>
      </c>
      <c r="F59">
        <v>10147.98</v>
      </c>
    </row>
    <row r="60" spans="1:6" x14ac:dyDescent="0.25">
      <c r="A60" t="s">
        <v>4012</v>
      </c>
      <c r="B60" t="s">
        <v>4013</v>
      </c>
      <c r="C60">
        <v>19</v>
      </c>
      <c r="D60" t="s">
        <v>30</v>
      </c>
      <c r="E60">
        <v>3628.5</v>
      </c>
      <c r="F60">
        <v>68941.5</v>
      </c>
    </row>
    <row r="61" spans="1:6" x14ac:dyDescent="0.25">
      <c r="A61" t="s">
        <v>4016</v>
      </c>
      <c r="B61" t="s">
        <v>4017</v>
      </c>
      <c r="C61">
        <v>2</v>
      </c>
      <c r="D61" t="s">
        <v>30</v>
      </c>
      <c r="E61">
        <v>1</v>
      </c>
      <c r="F61">
        <v>2</v>
      </c>
    </row>
    <row r="62" spans="1:6" x14ac:dyDescent="0.25">
      <c r="A62" t="s">
        <v>4018</v>
      </c>
      <c r="B62" t="s">
        <v>4019</v>
      </c>
      <c r="C62">
        <v>12</v>
      </c>
      <c r="D62" t="s">
        <v>30</v>
      </c>
      <c r="E62">
        <v>35029.42</v>
      </c>
      <c r="F62">
        <v>420353.04</v>
      </c>
    </row>
    <row r="63" spans="1:6" x14ac:dyDescent="0.25">
      <c r="A63" t="s">
        <v>4020</v>
      </c>
      <c r="B63" t="s">
        <v>4021</v>
      </c>
      <c r="C63">
        <v>2</v>
      </c>
      <c r="D63" t="s">
        <v>30</v>
      </c>
      <c r="E63">
        <v>156507.53</v>
      </c>
      <c r="F63">
        <v>313015.06</v>
      </c>
    </row>
    <row r="64" spans="1:6" x14ac:dyDescent="0.25">
      <c r="A64" t="s">
        <v>4022</v>
      </c>
      <c r="B64" t="s">
        <v>4023</v>
      </c>
      <c r="C64">
        <v>24</v>
      </c>
      <c r="D64" t="s">
        <v>30</v>
      </c>
      <c r="E64">
        <v>12508</v>
      </c>
      <c r="F64">
        <v>300192</v>
      </c>
    </row>
    <row r="65" spans="1:6" x14ac:dyDescent="0.25">
      <c r="A65" t="s">
        <v>4024</v>
      </c>
      <c r="B65" t="s">
        <v>4025</v>
      </c>
      <c r="C65">
        <v>1</v>
      </c>
      <c r="D65" t="s">
        <v>30</v>
      </c>
      <c r="E65">
        <v>1</v>
      </c>
      <c r="F65">
        <v>1</v>
      </c>
    </row>
    <row r="66" spans="1:6" x14ac:dyDescent="0.25">
      <c r="A66" t="s">
        <v>4026</v>
      </c>
      <c r="B66" t="s">
        <v>4027</v>
      </c>
      <c r="C66">
        <v>9</v>
      </c>
      <c r="D66" t="s">
        <v>30</v>
      </c>
      <c r="E66">
        <v>1</v>
      </c>
      <c r="F66">
        <v>9</v>
      </c>
    </row>
    <row r="67" spans="1:6" x14ac:dyDescent="0.25">
      <c r="A67" t="s">
        <v>4028</v>
      </c>
      <c r="B67" t="s">
        <v>4029</v>
      </c>
      <c r="C67">
        <v>118</v>
      </c>
      <c r="D67" t="s">
        <v>30</v>
      </c>
      <c r="E67">
        <v>1</v>
      </c>
      <c r="F67">
        <v>118</v>
      </c>
    </row>
    <row r="68" spans="1:6" x14ac:dyDescent="0.25">
      <c r="A68" t="s">
        <v>4338</v>
      </c>
      <c r="B68" t="s">
        <v>4339</v>
      </c>
      <c r="C68">
        <v>1</v>
      </c>
      <c r="D68" t="s">
        <v>30</v>
      </c>
      <c r="E68">
        <v>6254</v>
      </c>
      <c r="F68">
        <v>6254</v>
      </c>
    </row>
    <row r="69" spans="1:6" x14ac:dyDescent="0.25">
      <c r="A69" t="s">
        <v>4030</v>
      </c>
      <c r="B69" t="s">
        <v>4031</v>
      </c>
      <c r="C69">
        <v>10</v>
      </c>
      <c r="D69" t="s">
        <v>30</v>
      </c>
      <c r="E69">
        <v>735.32</v>
      </c>
      <c r="F69">
        <v>7353.2</v>
      </c>
    </row>
    <row r="70" spans="1:6" x14ac:dyDescent="0.25">
      <c r="A70" t="s">
        <v>4032</v>
      </c>
      <c r="B70" t="s">
        <v>4033</v>
      </c>
      <c r="C70">
        <v>1</v>
      </c>
      <c r="D70" t="s">
        <v>4340</v>
      </c>
      <c r="E70">
        <v>3982.5</v>
      </c>
      <c r="F70">
        <v>3982.5</v>
      </c>
    </row>
    <row r="71" spans="1:6" x14ac:dyDescent="0.25">
      <c r="A71" t="s">
        <v>4034</v>
      </c>
      <c r="B71" t="s">
        <v>4035</v>
      </c>
      <c r="C71">
        <v>1</v>
      </c>
      <c r="D71" t="s">
        <v>30</v>
      </c>
      <c r="E71">
        <v>1</v>
      </c>
      <c r="F71">
        <v>1</v>
      </c>
    </row>
    <row r="72" spans="1:6" x14ac:dyDescent="0.25">
      <c r="A72" t="s">
        <v>4341</v>
      </c>
      <c r="B72" t="s">
        <v>4342</v>
      </c>
      <c r="C72">
        <v>1</v>
      </c>
      <c r="D72" t="s">
        <v>30</v>
      </c>
      <c r="E72">
        <v>90270</v>
      </c>
      <c r="F72">
        <v>90270</v>
      </c>
    </row>
    <row r="73" spans="1:6" x14ac:dyDescent="0.25">
      <c r="A73" t="s">
        <v>4036</v>
      </c>
      <c r="B73" t="s">
        <v>4037</v>
      </c>
      <c r="C73">
        <v>15</v>
      </c>
      <c r="D73" t="s">
        <v>30</v>
      </c>
      <c r="E73">
        <v>5970.8</v>
      </c>
      <c r="F73">
        <v>89562</v>
      </c>
    </row>
    <row r="74" spans="1:6" x14ac:dyDescent="0.25">
      <c r="A74" t="s">
        <v>3202</v>
      </c>
      <c r="B74" t="s">
        <v>3203</v>
      </c>
      <c r="C74">
        <v>1</v>
      </c>
      <c r="D74" t="s">
        <v>30</v>
      </c>
      <c r="E74">
        <v>1191.28</v>
      </c>
      <c r="F74">
        <v>1191.28</v>
      </c>
    </row>
    <row r="75" spans="1:6" x14ac:dyDescent="0.25">
      <c r="A75" t="s">
        <v>4038</v>
      </c>
      <c r="B75" t="s">
        <v>4039</v>
      </c>
      <c r="C75">
        <v>17</v>
      </c>
      <c r="D75" t="s">
        <v>30</v>
      </c>
      <c r="E75">
        <v>880.26</v>
      </c>
      <c r="F75">
        <v>14964.42</v>
      </c>
    </row>
    <row r="76" spans="1:6" x14ac:dyDescent="0.25">
      <c r="A76" t="s">
        <v>4040</v>
      </c>
      <c r="B76" t="s">
        <v>4041</v>
      </c>
      <c r="C76">
        <v>1</v>
      </c>
      <c r="D76" t="s">
        <v>30</v>
      </c>
      <c r="E76">
        <v>6580</v>
      </c>
      <c r="F76">
        <v>6580</v>
      </c>
    </row>
    <row r="77" spans="1:6" x14ac:dyDescent="0.25">
      <c r="A77" t="s">
        <v>4042</v>
      </c>
      <c r="B77" t="s">
        <v>4043</v>
      </c>
      <c r="C77">
        <v>1</v>
      </c>
      <c r="D77" t="s">
        <v>30</v>
      </c>
      <c r="E77">
        <v>29154.6</v>
      </c>
      <c r="F77">
        <v>29154.6</v>
      </c>
    </row>
    <row r="78" spans="1:6" x14ac:dyDescent="0.25">
      <c r="A78" t="s">
        <v>4044</v>
      </c>
      <c r="B78" t="s">
        <v>4043</v>
      </c>
      <c r="C78">
        <v>1</v>
      </c>
      <c r="D78" t="s">
        <v>30</v>
      </c>
      <c r="E78">
        <v>61554.59</v>
      </c>
      <c r="F78">
        <v>61554.59</v>
      </c>
    </row>
    <row r="79" spans="1:6" x14ac:dyDescent="0.25">
      <c r="A79" t="s">
        <v>4045</v>
      </c>
      <c r="B79" t="s">
        <v>4046</v>
      </c>
      <c r="C79">
        <v>8</v>
      </c>
      <c r="D79" t="s">
        <v>30</v>
      </c>
      <c r="E79">
        <v>32055.41</v>
      </c>
      <c r="F79">
        <v>256443.28</v>
      </c>
    </row>
    <row r="80" spans="1:6" x14ac:dyDescent="0.25">
      <c r="A80" t="s">
        <v>4047</v>
      </c>
      <c r="B80" t="s">
        <v>4048</v>
      </c>
      <c r="C80">
        <v>13</v>
      </c>
      <c r="D80" t="s">
        <v>30</v>
      </c>
      <c r="E80">
        <v>27140</v>
      </c>
      <c r="F80">
        <v>352820</v>
      </c>
    </row>
    <row r="81" spans="1:6" x14ac:dyDescent="0.25">
      <c r="A81" t="s">
        <v>3260</v>
      </c>
      <c r="B81" t="s">
        <v>3261</v>
      </c>
      <c r="C81">
        <v>19</v>
      </c>
      <c r="D81" t="s">
        <v>30</v>
      </c>
      <c r="E81">
        <v>10838.4336842105</v>
      </c>
      <c r="F81">
        <v>205930.23999999999</v>
      </c>
    </row>
    <row r="82" spans="1:6" x14ac:dyDescent="0.25">
      <c r="A82" t="s">
        <v>4049</v>
      </c>
      <c r="B82" t="s">
        <v>4050</v>
      </c>
      <c r="C82">
        <v>1</v>
      </c>
      <c r="D82" t="s">
        <v>30</v>
      </c>
      <c r="E82">
        <v>18999.18</v>
      </c>
      <c r="F82">
        <v>18999.18</v>
      </c>
    </row>
    <row r="83" spans="1:6" x14ac:dyDescent="0.25">
      <c r="A83" t="s">
        <v>4345</v>
      </c>
      <c r="B83" t="s">
        <v>4346</v>
      </c>
      <c r="C83">
        <v>4</v>
      </c>
      <c r="D83" t="s">
        <v>30</v>
      </c>
      <c r="E83">
        <v>743.4</v>
      </c>
      <c r="F83">
        <v>2973.6</v>
      </c>
    </row>
    <row r="84" spans="1:6" x14ac:dyDescent="0.25">
      <c r="A84" t="s">
        <v>4051</v>
      </c>
      <c r="B84" t="s">
        <v>4052</v>
      </c>
      <c r="C84">
        <v>1</v>
      </c>
      <c r="D84" t="s">
        <v>30</v>
      </c>
      <c r="E84">
        <v>15800</v>
      </c>
      <c r="F84">
        <v>15800</v>
      </c>
    </row>
    <row r="85" spans="1:6" x14ac:dyDescent="0.25">
      <c r="A85" t="s">
        <v>4053</v>
      </c>
      <c r="B85" t="s">
        <v>4054</v>
      </c>
      <c r="C85">
        <v>13</v>
      </c>
      <c r="D85" t="s">
        <v>30</v>
      </c>
      <c r="E85">
        <v>5664.0769230769201</v>
      </c>
      <c r="F85">
        <v>73633</v>
      </c>
    </row>
    <row r="86" spans="1:6" x14ac:dyDescent="0.25">
      <c r="A86" t="s">
        <v>4055</v>
      </c>
      <c r="B86" t="s">
        <v>4056</v>
      </c>
      <c r="C86">
        <v>6</v>
      </c>
      <c r="D86" t="s">
        <v>30</v>
      </c>
      <c r="E86">
        <v>1</v>
      </c>
      <c r="F86">
        <v>6</v>
      </c>
    </row>
    <row r="87" spans="1:6" x14ac:dyDescent="0.25">
      <c r="A87" t="s">
        <v>4057</v>
      </c>
      <c r="B87" t="s">
        <v>4058</v>
      </c>
      <c r="C87">
        <v>2</v>
      </c>
      <c r="D87" t="s">
        <v>30</v>
      </c>
      <c r="E87">
        <v>20416.759999999998</v>
      </c>
      <c r="F87">
        <v>40833.519999999997</v>
      </c>
    </row>
    <row r="88" spans="1:6" x14ac:dyDescent="0.25">
      <c r="A88" t="s">
        <v>4059</v>
      </c>
      <c r="B88" t="s">
        <v>4060</v>
      </c>
      <c r="C88">
        <v>11</v>
      </c>
      <c r="D88" t="s">
        <v>30</v>
      </c>
      <c r="E88">
        <v>13233.37</v>
      </c>
      <c r="F88">
        <v>145567.07</v>
      </c>
    </row>
    <row r="89" spans="1:6" x14ac:dyDescent="0.25">
      <c r="A89" t="s">
        <v>4061</v>
      </c>
      <c r="B89" t="s">
        <v>4062</v>
      </c>
      <c r="C89">
        <v>1</v>
      </c>
      <c r="D89" t="s">
        <v>30</v>
      </c>
      <c r="E89">
        <v>1</v>
      </c>
      <c r="F89">
        <v>1</v>
      </c>
    </row>
    <row r="90" spans="1:6" x14ac:dyDescent="0.25">
      <c r="A90" t="s">
        <v>4063</v>
      </c>
      <c r="B90" t="s">
        <v>4064</v>
      </c>
      <c r="C90">
        <v>1</v>
      </c>
      <c r="D90" t="s">
        <v>30</v>
      </c>
      <c r="E90">
        <v>1</v>
      </c>
      <c r="F90">
        <v>1</v>
      </c>
    </row>
    <row r="91" spans="1:6" x14ac:dyDescent="0.25">
      <c r="A91" t="s">
        <v>4347</v>
      </c>
      <c r="B91" t="s">
        <v>4348</v>
      </c>
      <c r="C91">
        <v>4</v>
      </c>
      <c r="D91" t="s">
        <v>30</v>
      </c>
      <c r="E91">
        <v>4956</v>
      </c>
      <c r="F91">
        <v>19824</v>
      </c>
    </row>
    <row r="92" spans="1:6" x14ac:dyDescent="0.25">
      <c r="A92" t="s">
        <v>4065</v>
      </c>
      <c r="B92" t="s">
        <v>4066</v>
      </c>
      <c r="C92">
        <v>18</v>
      </c>
      <c r="D92" t="s">
        <v>30</v>
      </c>
      <c r="E92">
        <v>6844</v>
      </c>
      <c r="F92">
        <v>123192</v>
      </c>
    </row>
    <row r="93" spans="1:6" x14ac:dyDescent="0.25">
      <c r="A93" t="s">
        <v>4351</v>
      </c>
      <c r="B93" t="s">
        <v>4352</v>
      </c>
      <c r="C93">
        <v>8</v>
      </c>
      <c r="D93" t="s">
        <v>30</v>
      </c>
      <c r="E93">
        <v>10997.6</v>
      </c>
      <c r="F93">
        <v>87980.800000000003</v>
      </c>
    </row>
    <row r="94" spans="1:6" x14ac:dyDescent="0.25">
      <c r="A94" t="s">
        <v>4422</v>
      </c>
      <c r="B94" t="s">
        <v>4423</v>
      </c>
      <c r="C94">
        <v>16</v>
      </c>
      <c r="D94" t="s">
        <v>30</v>
      </c>
      <c r="E94">
        <v>7434</v>
      </c>
      <c r="F94">
        <v>118944</v>
      </c>
    </row>
    <row r="95" spans="1:6" x14ac:dyDescent="0.25">
      <c r="A95" t="s">
        <v>4353</v>
      </c>
      <c r="B95" t="s">
        <v>4354</v>
      </c>
      <c r="C95">
        <v>4</v>
      </c>
      <c r="D95" t="s">
        <v>30</v>
      </c>
      <c r="E95">
        <v>17051</v>
      </c>
      <c r="F95">
        <v>68204</v>
      </c>
    </row>
    <row r="96" spans="1:6" x14ac:dyDescent="0.25">
      <c r="A96" t="s">
        <v>4355</v>
      </c>
      <c r="B96" t="s">
        <v>4356</v>
      </c>
      <c r="C96">
        <v>24</v>
      </c>
      <c r="D96" t="s">
        <v>30</v>
      </c>
      <c r="E96">
        <v>8791</v>
      </c>
      <c r="F96">
        <v>210984</v>
      </c>
    </row>
    <row r="97" spans="1:6" x14ac:dyDescent="0.25">
      <c r="A97" t="s">
        <v>4067</v>
      </c>
      <c r="B97" t="s">
        <v>4068</v>
      </c>
      <c r="C97">
        <v>12</v>
      </c>
      <c r="D97" t="s">
        <v>30</v>
      </c>
      <c r="E97">
        <v>6991.5</v>
      </c>
      <c r="F97">
        <v>83898</v>
      </c>
    </row>
    <row r="98" spans="1:6" x14ac:dyDescent="0.25">
      <c r="A98" t="s">
        <v>4069</v>
      </c>
      <c r="B98" t="s">
        <v>4070</v>
      </c>
      <c r="C98">
        <v>1</v>
      </c>
      <c r="D98" t="s">
        <v>30</v>
      </c>
      <c r="E98">
        <v>59000</v>
      </c>
      <c r="F98">
        <v>59000</v>
      </c>
    </row>
    <row r="99" spans="1:6" x14ac:dyDescent="0.25">
      <c r="A99" t="s">
        <v>4424</v>
      </c>
      <c r="B99" t="s">
        <v>4425</v>
      </c>
      <c r="C99">
        <v>1</v>
      </c>
      <c r="D99" t="s">
        <v>30</v>
      </c>
      <c r="E99">
        <v>74859.199999999997</v>
      </c>
      <c r="F99">
        <v>74859.199999999997</v>
      </c>
    </row>
    <row r="100" spans="1:6" x14ac:dyDescent="0.25">
      <c r="A100" t="s">
        <v>4073</v>
      </c>
      <c r="B100" t="s">
        <v>4074</v>
      </c>
      <c r="C100">
        <v>2</v>
      </c>
      <c r="D100" t="s">
        <v>30</v>
      </c>
      <c r="E100">
        <v>1</v>
      </c>
      <c r="F100">
        <v>2</v>
      </c>
    </row>
    <row r="101" spans="1:6" x14ac:dyDescent="0.25">
      <c r="A101" t="s">
        <v>4077</v>
      </c>
      <c r="B101" t="s">
        <v>4078</v>
      </c>
      <c r="C101">
        <v>1</v>
      </c>
      <c r="D101" t="s">
        <v>30</v>
      </c>
      <c r="E101">
        <v>38936.46</v>
      </c>
      <c r="F101">
        <v>38936.46</v>
      </c>
    </row>
    <row r="102" spans="1:6" x14ac:dyDescent="0.25">
      <c r="A102" t="s">
        <v>4079</v>
      </c>
      <c r="B102" t="s">
        <v>4080</v>
      </c>
      <c r="C102">
        <v>9</v>
      </c>
      <c r="D102" t="s">
        <v>30</v>
      </c>
      <c r="E102">
        <v>46787</v>
      </c>
      <c r="F102">
        <v>421083</v>
      </c>
    </row>
    <row r="103" spans="1:6" x14ac:dyDescent="0.25">
      <c r="A103" t="s">
        <v>4081</v>
      </c>
      <c r="B103" t="s">
        <v>4082</v>
      </c>
      <c r="C103">
        <v>1</v>
      </c>
      <c r="D103" t="s">
        <v>30</v>
      </c>
      <c r="E103">
        <v>69564.539999999994</v>
      </c>
      <c r="F103">
        <v>69564.539999999994</v>
      </c>
    </row>
    <row r="104" spans="1:6" x14ac:dyDescent="0.25">
      <c r="A104" t="s">
        <v>4083</v>
      </c>
      <c r="B104" t="s">
        <v>4084</v>
      </c>
      <c r="C104">
        <v>1</v>
      </c>
      <c r="D104" t="s">
        <v>30</v>
      </c>
      <c r="E104">
        <v>2231.56</v>
      </c>
      <c r="F104">
        <v>2231.56</v>
      </c>
    </row>
    <row r="105" spans="1:6" x14ac:dyDescent="0.25">
      <c r="A105" t="s">
        <v>4085</v>
      </c>
      <c r="B105" t="s">
        <v>4086</v>
      </c>
      <c r="C105">
        <v>4</v>
      </c>
      <c r="D105" t="s">
        <v>30</v>
      </c>
      <c r="E105">
        <v>1</v>
      </c>
      <c r="F105">
        <v>4</v>
      </c>
    </row>
    <row r="106" spans="1:6" x14ac:dyDescent="0.25">
      <c r="A106" t="s">
        <v>4087</v>
      </c>
      <c r="B106" t="s">
        <v>4088</v>
      </c>
      <c r="C106">
        <v>7</v>
      </c>
      <c r="D106" t="s">
        <v>30</v>
      </c>
      <c r="E106">
        <v>115364</v>
      </c>
      <c r="F106">
        <v>807548</v>
      </c>
    </row>
    <row r="107" spans="1:6" x14ac:dyDescent="0.25">
      <c r="A107" t="s">
        <v>4089</v>
      </c>
      <c r="B107" t="s">
        <v>4090</v>
      </c>
      <c r="C107">
        <v>2</v>
      </c>
      <c r="D107" t="s">
        <v>30</v>
      </c>
      <c r="E107">
        <v>896</v>
      </c>
      <c r="F107">
        <v>1792</v>
      </c>
    </row>
    <row r="108" spans="1:6" x14ac:dyDescent="0.25">
      <c r="A108" t="s">
        <v>4091</v>
      </c>
      <c r="B108" t="s">
        <v>4092</v>
      </c>
      <c r="C108">
        <v>8</v>
      </c>
      <c r="D108" t="s">
        <v>30</v>
      </c>
      <c r="E108">
        <v>2500</v>
      </c>
      <c r="F108">
        <v>20000</v>
      </c>
    </row>
    <row r="109" spans="1:6" x14ac:dyDescent="0.25">
      <c r="A109" t="s">
        <v>4093</v>
      </c>
      <c r="B109" t="s">
        <v>4094</v>
      </c>
      <c r="C109">
        <v>4</v>
      </c>
      <c r="D109" t="s">
        <v>30</v>
      </c>
      <c r="E109">
        <v>17213</v>
      </c>
      <c r="F109">
        <v>68852</v>
      </c>
    </row>
    <row r="110" spans="1:6" x14ac:dyDescent="0.25">
      <c r="A110" t="s">
        <v>4095</v>
      </c>
      <c r="B110" t="s">
        <v>4096</v>
      </c>
      <c r="C110">
        <v>1</v>
      </c>
      <c r="D110" t="s">
        <v>30</v>
      </c>
      <c r="E110">
        <v>19238</v>
      </c>
      <c r="F110">
        <v>19238</v>
      </c>
    </row>
    <row r="111" spans="1:6" x14ac:dyDescent="0.25">
      <c r="A111" t="s">
        <v>4097</v>
      </c>
      <c r="B111" t="s">
        <v>4098</v>
      </c>
      <c r="C111">
        <v>6</v>
      </c>
      <c r="D111" t="s">
        <v>30</v>
      </c>
      <c r="E111">
        <v>1</v>
      </c>
      <c r="F111">
        <v>6</v>
      </c>
    </row>
    <row r="112" spans="1:6" x14ac:dyDescent="0.25">
      <c r="A112" t="s">
        <v>4099</v>
      </c>
      <c r="B112" t="s">
        <v>4100</v>
      </c>
      <c r="C112">
        <v>176</v>
      </c>
      <c r="D112" t="s">
        <v>30</v>
      </c>
      <c r="E112">
        <v>543.12181818181796</v>
      </c>
      <c r="F112">
        <v>95589.440000000002</v>
      </c>
    </row>
    <row r="113" spans="1:6" x14ac:dyDescent="0.25">
      <c r="A113" t="s">
        <v>4101</v>
      </c>
      <c r="B113" t="s">
        <v>4102</v>
      </c>
      <c r="C113">
        <v>11</v>
      </c>
      <c r="D113" t="s">
        <v>30</v>
      </c>
      <c r="E113">
        <v>2586.56</v>
      </c>
      <c r="F113">
        <v>28452.16</v>
      </c>
    </row>
    <row r="114" spans="1:6" x14ac:dyDescent="0.25">
      <c r="A114" t="s">
        <v>4103</v>
      </c>
      <c r="B114" t="s">
        <v>4104</v>
      </c>
      <c r="C114">
        <v>80</v>
      </c>
      <c r="D114" t="s">
        <v>30</v>
      </c>
      <c r="E114">
        <v>9735</v>
      </c>
      <c r="F114">
        <v>778800</v>
      </c>
    </row>
    <row r="115" spans="1:6" x14ac:dyDescent="0.25">
      <c r="A115" t="s">
        <v>4105</v>
      </c>
      <c r="B115" t="s">
        <v>4106</v>
      </c>
      <c r="C115">
        <v>1</v>
      </c>
      <c r="D115" t="s">
        <v>30</v>
      </c>
      <c r="E115">
        <v>46610</v>
      </c>
      <c r="F115">
        <v>46610</v>
      </c>
    </row>
    <row r="116" spans="1:6" x14ac:dyDescent="0.25">
      <c r="A116" t="s">
        <v>4107</v>
      </c>
      <c r="B116" t="s">
        <v>4108</v>
      </c>
      <c r="C116">
        <v>5</v>
      </c>
      <c r="D116" t="s">
        <v>30</v>
      </c>
      <c r="E116">
        <v>4635</v>
      </c>
      <c r="F116">
        <v>23175</v>
      </c>
    </row>
    <row r="117" spans="1:6" x14ac:dyDescent="0.25">
      <c r="A117" t="s">
        <v>4426</v>
      </c>
      <c r="B117" t="s">
        <v>4427</v>
      </c>
      <c r="C117">
        <v>50</v>
      </c>
      <c r="D117" t="s">
        <v>30</v>
      </c>
      <c r="E117">
        <v>2150</v>
      </c>
      <c r="F117">
        <v>107500</v>
      </c>
    </row>
    <row r="118" spans="1:6" x14ac:dyDescent="0.25">
      <c r="A118" t="s">
        <v>4428</v>
      </c>
      <c r="B118" t="s">
        <v>4427</v>
      </c>
      <c r="C118">
        <v>50</v>
      </c>
      <c r="D118" t="s">
        <v>30</v>
      </c>
      <c r="E118">
        <v>2150</v>
      </c>
      <c r="F118">
        <v>107500</v>
      </c>
    </row>
    <row r="119" spans="1:6" x14ac:dyDescent="0.25">
      <c r="A119" t="s">
        <v>4109</v>
      </c>
      <c r="B119" t="s">
        <v>4110</v>
      </c>
      <c r="C119">
        <v>1</v>
      </c>
      <c r="D119" t="s">
        <v>30</v>
      </c>
      <c r="E119">
        <v>54398</v>
      </c>
      <c r="F119">
        <v>54398</v>
      </c>
    </row>
    <row r="120" spans="1:6" x14ac:dyDescent="0.25">
      <c r="A120" t="s">
        <v>4115</v>
      </c>
      <c r="B120" t="s">
        <v>4116</v>
      </c>
      <c r="C120">
        <v>2</v>
      </c>
      <c r="D120" t="s">
        <v>30</v>
      </c>
      <c r="E120">
        <v>63720</v>
      </c>
      <c r="F120">
        <v>127440</v>
      </c>
    </row>
    <row r="121" spans="1:6" x14ac:dyDescent="0.25">
      <c r="A121" t="s">
        <v>4117</v>
      </c>
      <c r="B121" t="s">
        <v>4118</v>
      </c>
      <c r="C121">
        <v>2</v>
      </c>
      <c r="D121" t="s">
        <v>30</v>
      </c>
      <c r="E121">
        <v>8850</v>
      </c>
      <c r="F121">
        <v>17700</v>
      </c>
    </row>
    <row r="122" spans="1:6" x14ac:dyDescent="0.25">
      <c r="A122" t="s">
        <v>4119</v>
      </c>
      <c r="B122" t="s">
        <v>4120</v>
      </c>
      <c r="C122">
        <v>4</v>
      </c>
      <c r="D122" t="s">
        <v>30</v>
      </c>
      <c r="E122">
        <v>3174.2</v>
      </c>
      <c r="F122">
        <v>12696.8</v>
      </c>
    </row>
    <row r="123" spans="1:6" x14ac:dyDescent="0.25">
      <c r="A123" t="s">
        <v>4121</v>
      </c>
      <c r="B123" t="s">
        <v>4122</v>
      </c>
      <c r="C123">
        <v>1</v>
      </c>
      <c r="D123" t="s">
        <v>30</v>
      </c>
      <c r="E123">
        <v>18179.55</v>
      </c>
      <c r="F123">
        <v>18179.55</v>
      </c>
    </row>
    <row r="124" spans="1:6" x14ac:dyDescent="0.25">
      <c r="A124" t="s">
        <v>4123</v>
      </c>
      <c r="B124" t="s">
        <v>4124</v>
      </c>
      <c r="C124">
        <v>3</v>
      </c>
      <c r="D124" t="s">
        <v>30</v>
      </c>
      <c r="E124">
        <v>1</v>
      </c>
      <c r="F124">
        <v>3</v>
      </c>
    </row>
    <row r="125" spans="1:6" x14ac:dyDescent="0.25">
      <c r="A125" t="s">
        <v>4125</v>
      </c>
      <c r="B125" t="s">
        <v>4126</v>
      </c>
      <c r="C125">
        <v>1</v>
      </c>
      <c r="D125" t="s">
        <v>30</v>
      </c>
      <c r="E125">
        <v>1</v>
      </c>
      <c r="F125">
        <v>1</v>
      </c>
    </row>
    <row r="126" spans="1:6" x14ac:dyDescent="0.25">
      <c r="A126" t="s">
        <v>4127</v>
      </c>
      <c r="B126" t="s">
        <v>4128</v>
      </c>
      <c r="C126">
        <v>52</v>
      </c>
      <c r="D126" t="s">
        <v>30</v>
      </c>
      <c r="E126">
        <v>2176.27692307692</v>
      </c>
      <c r="F126">
        <v>113166.39999999999</v>
      </c>
    </row>
    <row r="127" spans="1:6" x14ac:dyDescent="0.25">
      <c r="A127" t="s">
        <v>4130</v>
      </c>
      <c r="B127" t="s">
        <v>4131</v>
      </c>
      <c r="C127">
        <v>1</v>
      </c>
      <c r="D127" t="s">
        <v>30</v>
      </c>
      <c r="E127">
        <v>56640</v>
      </c>
      <c r="F127">
        <v>56640</v>
      </c>
    </row>
    <row r="128" spans="1:6" x14ac:dyDescent="0.25">
      <c r="F128" s="15">
        <f>SUBTOTAL(109,Tabla127[Total])</f>
        <v>15379990.83</v>
      </c>
    </row>
  </sheetData>
  <pageMargins left="0.7" right="0.7" top="0.75" bottom="0.75" header="0.3" footer="0.3"/>
  <pageSetup scale="61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view="pageLayout" zoomScaleNormal="10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60.7109375" customWidth="1"/>
    <col min="3" max="3" width="18.140625" customWidth="1"/>
    <col min="4" max="4" width="9.140625" customWidth="1"/>
    <col min="5" max="5" width="12" bestFit="1" customWidth="1"/>
    <col min="6" max="6" width="17.42578125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509</v>
      </c>
    </row>
    <row r="6" spans="1:6" x14ac:dyDescent="0.25">
      <c r="B6" s="12" t="s">
        <v>510</v>
      </c>
    </row>
    <row r="8" spans="1:6" ht="45" x14ac:dyDescent="0.25">
      <c r="A8" t="s">
        <v>22</v>
      </c>
      <c r="B8" t="s">
        <v>23</v>
      </c>
      <c r="C8" s="1" t="s">
        <v>511</v>
      </c>
      <c r="D8" s="1" t="s">
        <v>512</v>
      </c>
      <c r="E8" t="s">
        <v>26</v>
      </c>
      <c r="F8" t="s">
        <v>27</v>
      </c>
    </row>
    <row r="9" spans="1:6" x14ac:dyDescent="0.25">
      <c r="A9" t="s">
        <v>513</v>
      </c>
      <c r="B9" t="s">
        <v>514</v>
      </c>
      <c r="C9">
        <v>5</v>
      </c>
      <c r="D9" t="s">
        <v>30</v>
      </c>
      <c r="E9">
        <v>668</v>
      </c>
      <c r="F9">
        <v>3340</v>
      </c>
    </row>
    <row r="10" spans="1:6" x14ac:dyDescent="0.25">
      <c r="A10" t="s">
        <v>515</v>
      </c>
      <c r="B10" t="s">
        <v>516</v>
      </c>
      <c r="C10">
        <v>630</v>
      </c>
      <c r="D10" t="s">
        <v>30</v>
      </c>
      <c r="E10">
        <v>98.806650793650803</v>
      </c>
      <c r="F10">
        <v>62248.19</v>
      </c>
    </row>
    <row r="11" spans="1:6" x14ac:dyDescent="0.25">
      <c r="A11" t="s">
        <v>517</v>
      </c>
      <c r="B11" t="s">
        <v>518</v>
      </c>
      <c r="C11">
        <v>664</v>
      </c>
      <c r="D11" t="s">
        <v>30</v>
      </c>
      <c r="E11">
        <v>41.3</v>
      </c>
      <c r="F11">
        <v>27423.200000000001</v>
      </c>
    </row>
    <row r="12" spans="1:6" x14ac:dyDescent="0.25">
      <c r="A12" t="s">
        <v>519</v>
      </c>
      <c r="B12" t="s">
        <v>520</v>
      </c>
      <c r="C12">
        <v>422</v>
      </c>
      <c r="D12" t="s">
        <v>30</v>
      </c>
      <c r="E12">
        <v>177.12718009478701</v>
      </c>
      <c r="F12">
        <v>74747.67</v>
      </c>
    </row>
    <row r="13" spans="1:6" x14ac:dyDescent="0.25">
      <c r="A13" t="s">
        <v>521</v>
      </c>
      <c r="B13" t="s">
        <v>522</v>
      </c>
      <c r="C13">
        <v>4590</v>
      </c>
      <c r="D13" t="s">
        <v>30</v>
      </c>
      <c r="E13">
        <v>42.48</v>
      </c>
      <c r="F13">
        <v>194983.2</v>
      </c>
    </row>
    <row r="14" spans="1:6" x14ac:dyDescent="0.25">
      <c r="A14" t="s">
        <v>523</v>
      </c>
      <c r="B14" t="s">
        <v>524</v>
      </c>
      <c r="C14">
        <v>1513</v>
      </c>
      <c r="D14" t="s">
        <v>30</v>
      </c>
      <c r="E14">
        <v>257.48737607402501</v>
      </c>
      <c r="F14">
        <v>389578.4</v>
      </c>
    </row>
    <row r="15" spans="1:6" x14ac:dyDescent="0.25">
      <c r="A15" t="s">
        <v>525</v>
      </c>
      <c r="B15" t="s">
        <v>526</v>
      </c>
      <c r="C15">
        <v>18</v>
      </c>
      <c r="D15" t="s">
        <v>30</v>
      </c>
      <c r="E15">
        <v>151.04</v>
      </c>
      <c r="F15">
        <v>2718.72</v>
      </c>
    </row>
    <row r="16" spans="1:6" x14ac:dyDescent="0.25">
      <c r="A16" t="s">
        <v>527</v>
      </c>
      <c r="B16" t="s">
        <v>528</v>
      </c>
      <c r="C16">
        <v>176</v>
      </c>
      <c r="D16" t="s">
        <v>30</v>
      </c>
      <c r="E16">
        <v>118.093977272727</v>
      </c>
      <c r="F16">
        <v>20784.54</v>
      </c>
    </row>
    <row r="17" spans="1:6" x14ac:dyDescent="0.25">
      <c r="A17" t="s">
        <v>529</v>
      </c>
      <c r="B17" t="s">
        <v>530</v>
      </c>
      <c r="C17">
        <v>36</v>
      </c>
      <c r="D17" t="s">
        <v>30</v>
      </c>
      <c r="E17">
        <v>69.459999999999994</v>
      </c>
      <c r="F17">
        <v>2500.56</v>
      </c>
    </row>
    <row r="18" spans="1:6" x14ac:dyDescent="0.25">
      <c r="A18" t="s">
        <v>531</v>
      </c>
      <c r="B18" t="s">
        <v>532</v>
      </c>
      <c r="C18">
        <v>740</v>
      </c>
      <c r="D18" t="s">
        <v>30</v>
      </c>
      <c r="E18">
        <v>254.970243243243</v>
      </c>
      <c r="F18">
        <v>188677.98</v>
      </c>
    </row>
    <row r="19" spans="1:6" x14ac:dyDescent="0.25">
      <c r="A19" t="s">
        <v>533</v>
      </c>
      <c r="B19" t="s">
        <v>530</v>
      </c>
      <c r="C19">
        <v>97</v>
      </c>
      <c r="D19" t="s">
        <v>30</v>
      </c>
      <c r="E19">
        <v>10.62</v>
      </c>
      <c r="F19">
        <v>1030.1400000000001</v>
      </c>
    </row>
    <row r="20" spans="1:6" x14ac:dyDescent="0.25">
      <c r="A20" t="s">
        <v>534</v>
      </c>
      <c r="B20" t="s">
        <v>530</v>
      </c>
      <c r="C20">
        <v>261</v>
      </c>
      <c r="D20" t="s">
        <v>30</v>
      </c>
      <c r="E20">
        <v>16.2</v>
      </c>
      <c r="F20">
        <v>4228.2</v>
      </c>
    </row>
    <row r="21" spans="1:6" x14ac:dyDescent="0.25">
      <c r="A21" t="s">
        <v>535</v>
      </c>
      <c r="B21" t="s">
        <v>530</v>
      </c>
      <c r="C21">
        <v>1786</v>
      </c>
      <c r="D21" t="s">
        <v>30</v>
      </c>
      <c r="E21">
        <v>12.8328667413214</v>
      </c>
      <c r="F21">
        <v>22919.5</v>
      </c>
    </row>
    <row r="22" spans="1:6" x14ac:dyDescent="0.25">
      <c r="A22" t="s">
        <v>536</v>
      </c>
      <c r="B22" t="s">
        <v>537</v>
      </c>
      <c r="C22">
        <v>2</v>
      </c>
      <c r="D22" t="s">
        <v>30</v>
      </c>
      <c r="E22">
        <v>3460.22</v>
      </c>
      <c r="F22">
        <v>6920.44</v>
      </c>
    </row>
    <row r="23" spans="1:6" x14ac:dyDescent="0.25">
      <c r="A23" t="s">
        <v>538</v>
      </c>
      <c r="B23" t="s">
        <v>539</v>
      </c>
      <c r="C23">
        <v>25</v>
      </c>
      <c r="D23" t="s">
        <v>30</v>
      </c>
      <c r="E23">
        <v>236</v>
      </c>
      <c r="F23">
        <v>5900</v>
      </c>
    </row>
    <row r="24" spans="1:6" x14ac:dyDescent="0.25">
      <c r="A24" t="s">
        <v>540</v>
      </c>
      <c r="B24" t="s">
        <v>541</v>
      </c>
      <c r="C24">
        <v>344</v>
      </c>
      <c r="D24" t="s">
        <v>30</v>
      </c>
      <c r="E24">
        <v>99.48</v>
      </c>
      <c r="F24">
        <v>34221.120000000003</v>
      </c>
    </row>
    <row r="25" spans="1:6" x14ac:dyDescent="0.25">
      <c r="A25" t="s">
        <v>542</v>
      </c>
      <c r="B25" t="s">
        <v>543</v>
      </c>
      <c r="C25">
        <v>42</v>
      </c>
      <c r="D25" t="s">
        <v>30</v>
      </c>
      <c r="E25">
        <v>1</v>
      </c>
      <c r="F25">
        <v>42</v>
      </c>
    </row>
    <row r="26" spans="1:6" x14ac:dyDescent="0.25">
      <c r="A26" t="s">
        <v>544</v>
      </c>
      <c r="B26" t="s">
        <v>545</v>
      </c>
      <c r="C26">
        <v>5</v>
      </c>
      <c r="D26" t="s">
        <v>30</v>
      </c>
      <c r="E26">
        <v>109.74</v>
      </c>
      <c r="F26">
        <v>548.70000000000005</v>
      </c>
    </row>
    <row r="27" spans="1:6" x14ac:dyDescent="0.25">
      <c r="A27" t="s">
        <v>546</v>
      </c>
      <c r="B27" t="s">
        <v>547</v>
      </c>
      <c r="C27">
        <v>19</v>
      </c>
      <c r="D27" t="s">
        <v>30</v>
      </c>
      <c r="E27">
        <v>187.62</v>
      </c>
      <c r="F27">
        <v>3564.78</v>
      </c>
    </row>
    <row r="28" spans="1:6" x14ac:dyDescent="0.25">
      <c r="A28" t="s">
        <v>548</v>
      </c>
      <c r="B28" t="s">
        <v>547</v>
      </c>
      <c r="C28">
        <v>1627</v>
      </c>
      <c r="D28" t="s">
        <v>30</v>
      </c>
      <c r="E28">
        <v>66.307215734480593</v>
      </c>
      <c r="F28">
        <v>107881.84</v>
      </c>
    </row>
    <row r="29" spans="1:6" x14ac:dyDescent="0.25">
      <c r="A29" t="s">
        <v>549</v>
      </c>
      <c r="B29" t="s">
        <v>550</v>
      </c>
      <c r="C29">
        <v>142</v>
      </c>
      <c r="D29" t="s">
        <v>30</v>
      </c>
      <c r="E29">
        <v>65.73</v>
      </c>
      <c r="F29">
        <v>9333.66</v>
      </c>
    </row>
    <row r="30" spans="1:6" x14ac:dyDescent="0.25">
      <c r="A30" t="s">
        <v>551</v>
      </c>
      <c r="B30" t="s">
        <v>552</v>
      </c>
      <c r="C30">
        <v>13</v>
      </c>
      <c r="D30" t="s">
        <v>30</v>
      </c>
      <c r="E30">
        <v>133.913076923077</v>
      </c>
      <c r="F30">
        <v>1740.87</v>
      </c>
    </row>
    <row r="31" spans="1:6" x14ac:dyDescent="0.25">
      <c r="A31" t="s">
        <v>553</v>
      </c>
      <c r="B31" t="s">
        <v>554</v>
      </c>
      <c r="C31">
        <v>339</v>
      </c>
      <c r="D31" t="s">
        <v>30</v>
      </c>
      <c r="E31">
        <v>26.54</v>
      </c>
      <c r="F31">
        <v>8997.06</v>
      </c>
    </row>
    <row r="32" spans="1:6" x14ac:dyDescent="0.25">
      <c r="A32" t="s">
        <v>555</v>
      </c>
      <c r="B32" t="s">
        <v>556</v>
      </c>
      <c r="C32">
        <v>78</v>
      </c>
      <c r="D32" t="s">
        <v>30</v>
      </c>
      <c r="E32">
        <v>4.8030769230769197</v>
      </c>
      <c r="F32">
        <v>374.64</v>
      </c>
    </row>
    <row r="33" spans="1:6" x14ac:dyDescent="0.25">
      <c r="A33" t="s">
        <v>557</v>
      </c>
      <c r="B33" t="s">
        <v>558</v>
      </c>
      <c r="C33">
        <v>34</v>
      </c>
      <c r="D33" t="s">
        <v>30</v>
      </c>
      <c r="E33">
        <v>72.989999999999995</v>
      </c>
      <c r="F33">
        <v>2481.66</v>
      </c>
    </row>
    <row r="34" spans="1:6" x14ac:dyDescent="0.25">
      <c r="A34" t="s">
        <v>559</v>
      </c>
      <c r="B34" t="s">
        <v>560</v>
      </c>
      <c r="C34">
        <v>39</v>
      </c>
      <c r="D34" t="s">
        <v>30</v>
      </c>
      <c r="E34">
        <v>68.796666666666695</v>
      </c>
      <c r="F34">
        <v>2683.07</v>
      </c>
    </row>
    <row r="35" spans="1:6" x14ac:dyDescent="0.25">
      <c r="A35" t="s">
        <v>561</v>
      </c>
      <c r="B35" t="s">
        <v>562</v>
      </c>
      <c r="C35">
        <v>2</v>
      </c>
      <c r="D35" t="s">
        <v>30</v>
      </c>
      <c r="E35">
        <v>405</v>
      </c>
      <c r="F35">
        <v>810</v>
      </c>
    </row>
    <row r="36" spans="1:6" x14ac:dyDescent="0.25">
      <c r="A36" t="s">
        <v>563</v>
      </c>
      <c r="B36" t="s">
        <v>564</v>
      </c>
      <c r="C36">
        <v>3</v>
      </c>
      <c r="D36" t="s">
        <v>30</v>
      </c>
      <c r="E36">
        <v>416.95</v>
      </c>
      <c r="F36">
        <v>1250.8499999999999</v>
      </c>
    </row>
    <row r="37" spans="1:6" x14ac:dyDescent="0.25">
      <c r="A37" t="s">
        <v>565</v>
      </c>
      <c r="B37" t="s">
        <v>566</v>
      </c>
      <c r="C37">
        <v>63</v>
      </c>
      <c r="D37" t="s">
        <v>30</v>
      </c>
      <c r="E37">
        <v>253.7</v>
      </c>
      <c r="F37">
        <v>15983.1</v>
      </c>
    </row>
    <row r="38" spans="1:6" x14ac:dyDescent="0.25">
      <c r="A38" t="s">
        <v>567</v>
      </c>
      <c r="B38" t="s">
        <v>568</v>
      </c>
      <c r="C38">
        <v>2196</v>
      </c>
      <c r="D38" t="s">
        <v>30</v>
      </c>
      <c r="E38">
        <v>51.161215846994502</v>
      </c>
      <c r="F38">
        <v>112350.03</v>
      </c>
    </row>
    <row r="39" spans="1:6" x14ac:dyDescent="0.25">
      <c r="A39" t="s">
        <v>569</v>
      </c>
      <c r="B39" t="s">
        <v>570</v>
      </c>
      <c r="C39">
        <v>76</v>
      </c>
      <c r="D39" t="s">
        <v>30</v>
      </c>
      <c r="E39">
        <v>212.4</v>
      </c>
      <c r="F39">
        <v>16142.4</v>
      </c>
    </row>
    <row r="40" spans="1:6" x14ac:dyDescent="0.25">
      <c r="A40" t="s">
        <v>571</v>
      </c>
      <c r="B40" t="s">
        <v>572</v>
      </c>
      <c r="C40">
        <v>1896</v>
      </c>
      <c r="D40" t="s">
        <v>30</v>
      </c>
      <c r="E40">
        <v>107.9</v>
      </c>
      <c r="F40">
        <v>204578.4</v>
      </c>
    </row>
    <row r="41" spans="1:6" x14ac:dyDescent="0.25">
      <c r="A41" t="s">
        <v>573</v>
      </c>
      <c r="B41" t="s">
        <v>574</v>
      </c>
      <c r="C41">
        <v>90</v>
      </c>
      <c r="D41" t="s">
        <v>30</v>
      </c>
      <c r="E41">
        <v>1035.5</v>
      </c>
      <c r="F41">
        <v>93195</v>
      </c>
    </row>
    <row r="42" spans="1:6" x14ac:dyDescent="0.25">
      <c r="A42" t="s">
        <v>575</v>
      </c>
      <c r="B42" t="s">
        <v>576</v>
      </c>
      <c r="C42">
        <v>343</v>
      </c>
      <c r="D42" t="s">
        <v>30</v>
      </c>
      <c r="E42">
        <v>127.084752186589</v>
      </c>
      <c r="F42">
        <v>43590.07</v>
      </c>
    </row>
    <row r="43" spans="1:6" x14ac:dyDescent="0.25">
      <c r="A43" t="s">
        <v>577</v>
      </c>
      <c r="B43" t="s">
        <v>576</v>
      </c>
      <c r="C43">
        <v>687</v>
      </c>
      <c r="D43" t="s">
        <v>30</v>
      </c>
      <c r="E43">
        <v>82.6</v>
      </c>
      <c r="F43">
        <v>56746.2</v>
      </c>
    </row>
    <row r="44" spans="1:6" x14ac:dyDescent="0.25">
      <c r="A44" t="s">
        <v>578</v>
      </c>
      <c r="B44" t="s">
        <v>579</v>
      </c>
      <c r="C44">
        <v>713</v>
      </c>
      <c r="D44" t="s">
        <v>30</v>
      </c>
      <c r="E44">
        <v>286.06704067321198</v>
      </c>
      <c r="F44">
        <v>203965.8</v>
      </c>
    </row>
    <row r="45" spans="1:6" x14ac:dyDescent="0.25">
      <c r="A45" t="s">
        <v>580</v>
      </c>
      <c r="B45" t="s">
        <v>581</v>
      </c>
      <c r="C45">
        <v>4079</v>
      </c>
      <c r="D45" t="s">
        <v>30</v>
      </c>
      <c r="E45">
        <v>21.48</v>
      </c>
      <c r="F45">
        <v>87616.92</v>
      </c>
    </row>
    <row r="46" spans="1:6" x14ac:dyDescent="0.25">
      <c r="A46" t="s">
        <v>582</v>
      </c>
      <c r="B46" t="s">
        <v>583</v>
      </c>
      <c r="C46">
        <v>3191</v>
      </c>
      <c r="D46" t="s">
        <v>584</v>
      </c>
      <c r="E46">
        <v>28.1758570980884</v>
      </c>
      <c r="F46">
        <v>89909.16</v>
      </c>
    </row>
    <row r="47" spans="1:6" x14ac:dyDescent="0.25">
      <c r="A47" t="s">
        <v>585</v>
      </c>
      <c r="B47" t="s">
        <v>586</v>
      </c>
      <c r="C47">
        <v>2754</v>
      </c>
      <c r="D47" t="s">
        <v>584</v>
      </c>
      <c r="E47">
        <v>28.0613689179375</v>
      </c>
      <c r="F47">
        <v>77281.009999999995</v>
      </c>
    </row>
    <row r="48" spans="1:6" x14ac:dyDescent="0.25">
      <c r="A48" t="s">
        <v>587</v>
      </c>
      <c r="B48" t="s">
        <v>588</v>
      </c>
      <c r="C48">
        <v>1728</v>
      </c>
      <c r="D48" t="s">
        <v>589</v>
      </c>
      <c r="E48">
        <v>37.102204861111098</v>
      </c>
      <c r="F48">
        <v>64112.61</v>
      </c>
    </row>
    <row r="49" spans="1:6" x14ac:dyDescent="0.25">
      <c r="A49" t="s">
        <v>590</v>
      </c>
      <c r="B49" t="s">
        <v>591</v>
      </c>
      <c r="C49">
        <v>2</v>
      </c>
      <c r="D49" t="s">
        <v>30</v>
      </c>
      <c r="E49">
        <v>271.8</v>
      </c>
      <c r="F49">
        <v>543.6</v>
      </c>
    </row>
    <row r="50" spans="1:6" x14ac:dyDescent="0.25">
      <c r="A50" t="s">
        <v>592</v>
      </c>
      <c r="B50" t="s">
        <v>593</v>
      </c>
      <c r="C50">
        <v>3</v>
      </c>
      <c r="D50" t="s">
        <v>30</v>
      </c>
      <c r="E50">
        <v>135</v>
      </c>
      <c r="F50">
        <v>405</v>
      </c>
    </row>
    <row r="51" spans="1:6" x14ac:dyDescent="0.25">
      <c r="A51" t="s">
        <v>594</v>
      </c>
      <c r="B51" t="s">
        <v>595</v>
      </c>
      <c r="C51">
        <v>53</v>
      </c>
      <c r="D51" t="s">
        <v>30</v>
      </c>
      <c r="E51">
        <v>76.7</v>
      </c>
      <c r="F51">
        <v>4065.1</v>
      </c>
    </row>
    <row r="52" spans="1:6" x14ac:dyDescent="0.25">
      <c r="A52" t="s">
        <v>596</v>
      </c>
      <c r="B52" t="s">
        <v>597</v>
      </c>
      <c r="C52">
        <v>301</v>
      </c>
      <c r="D52" t="s">
        <v>30</v>
      </c>
      <c r="E52">
        <v>61.19</v>
      </c>
      <c r="F52">
        <v>18418.189999999999</v>
      </c>
    </row>
    <row r="53" spans="1:6" x14ac:dyDescent="0.25">
      <c r="A53" t="s">
        <v>598</v>
      </c>
      <c r="B53" t="s">
        <v>599</v>
      </c>
      <c r="C53">
        <v>168</v>
      </c>
      <c r="D53" t="s">
        <v>30</v>
      </c>
      <c r="E53">
        <v>1</v>
      </c>
      <c r="F53">
        <v>168</v>
      </c>
    </row>
    <row r="54" spans="1:6" x14ac:dyDescent="0.25">
      <c r="A54" t="s">
        <v>600</v>
      </c>
      <c r="B54" t="s">
        <v>601</v>
      </c>
      <c r="C54">
        <v>408</v>
      </c>
      <c r="D54" t="s">
        <v>30</v>
      </c>
      <c r="E54">
        <v>243.490245098039</v>
      </c>
      <c r="F54">
        <v>99344.02</v>
      </c>
    </row>
    <row r="55" spans="1:6" x14ac:dyDescent="0.25">
      <c r="A55" t="s">
        <v>602</v>
      </c>
      <c r="B55" t="s">
        <v>603</v>
      </c>
      <c r="C55">
        <v>668</v>
      </c>
      <c r="D55" t="s">
        <v>30</v>
      </c>
      <c r="E55">
        <v>30.592934131736499</v>
      </c>
      <c r="F55">
        <v>20436.080000000002</v>
      </c>
    </row>
    <row r="56" spans="1:6" x14ac:dyDescent="0.25">
      <c r="A56" t="s">
        <v>604</v>
      </c>
      <c r="B56" t="s">
        <v>605</v>
      </c>
      <c r="C56">
        <v>11</v>
      </c>
      <c r="D56" t="s">
        <v>30</v>
      </c>
      <c r="E56">
        <v>100</v>
      </c>
      <c r="F56">
        <v>1100</v>
      </c>
    </row>
    <row r="57" spans="1:6" x14ac:dyDescent="0.25">
      <c r="A57" t="s">
        <v>606</v>
      </c>
      <c r="B57" t="s">
        <v>607</v>
      </c>
      <c r="C57">
        <v>1111</v>
      </c>
      <c r="D57" t="s">
        <v>30</v>
      </c>
      <c r="E57">
        <v>50.387803780378</v>
      </c>
      <c r="F57">
        <v>55980.85</v>
      </c>
    </row>
    <row r="58" spans="1:6" x14ac:dyDescent="0.25">
      <c r="A58" t="s">
        <v>608</v>
      </c>
      <c r="B58" t="s">
        <v>609</v>
      </c>
      <c r="C58">
        <v>1</v>
      </c>
      <c r="D58" t="s">
        <v>30</v>
      </c>
      <c r="E58">
        <v>3464</v>
      </c>
      <c r="F58">
        <v>3464</v>
      </c>
    </row>
    <row r="59" spans="1:6" x14ac:dyDescent="0.25">
      <c r="A59" t="s">
        <v>610</v>
      </c>
      <c r="B59" t="s">
        <v>611</v>
      </c>
      <c r="C59">
        <v>15</v>
      </c>
      <c r="D59" t="s">
        <v>30</v>
      </c>
      <c r="E59">
        <v>76.7</v>
      </c>
      <c r="F59">
        <v>1150.5</v>
      </c>
    </row>
    <row r="60" spans="1:6" x14ac:dyDescent="0.25">
      <c r="A60" t="s">
        <v>612</v>
      </c>
      <c r="B60" t="s">
        <v>613</v>
      </c>
      <c r="C60">
        <v>27</v>
      </c>
      <c r="D60" t="s">
        <v>30</v>
      </c>
      <c r="E60">
        <v>1</v>
      </c>
      <c r="F60">
        <v>27</v>
      </c>
    </row>
    <row r="61" spans="1:6" x14ac:dyDescent="0.25">
      <c r="A61" t="s">
        <v>614</v>
      </c>
      <c r="B61" t="s">
        <v>615</v>
      </c>
      <c r="C61">
        <v>410</v>
      </c>
      <c r="D61" t="s">
        <v>30</v>
      </c>
      <c r="E61">
        <v>146.25380487804901</v>
      </c>
      <c r="F61">
        <v>59964.06</v>
      </c>
    </row>
    <row r="62" spans="1:6" x14ac:dyDescent="0.25">
      <c r="A62" t="s">
        <v>616</v>
      </c>
      <c r="B62" t="s">
        <v>615</v>
      </c>
      <c r="C62">
        <v>3713</v>
      </c>
      <c r="D62" t="s">
        <v>30</v>
      </c>
      <c r="E62">
        <v>415.35099919202798</v>
      </c>
      <c r="F62">
        <v>1542198.26</v>
      </c>
    </row>
    <row r="63" spans="1:6" x14ac:dyDescent="0.25">
      <c r="A63" t="s">
        <v>617</v>
      </c>
      <c r="B63" t="s">
        <v>615</v>
      </c>
      <c r="C63">
        <v>385</v>
      </c>
      <c r="D63" t="s">
        <v>30</v>
      </c>
      <c r="E63">
        <v>257.71506493506502</v>
      </c>
      <c r="F63">
        <v>99220.3</v>
      </c>
    </row>
    <row r="64" spans="1:6" x14ac:dyDescent="0.25">
      <c r="A64" t="s">
        <v>618</v>
      </c>
      <c r="B64" t="s">
        <v>615</v>
      </c>
      <c r="C64">
        <v>101</v>
      </c>
      <c r="D64" t="s">
        <v>30</v>
      </c>
      <c r="E64">
        <v>10.356435643564399</v>
      </c>
      <c r="F64">
        <v>1046</v>
      </c>
    </row>
    <row r="65" spans="1:6" x14ac:dyDescent="0.25">
      <c r="A65" t="s">
        <v>619</v>
      </c>
      <c r="B65" t="s">
        <v>615</v>
      </c>
      <c r="C65">
        <v>39</v>
      </c>
      <c r="D65" t="s">
        <v>30</v>
      </c>
      <c r="E65">
        <v>120</v>
      </c>
      <c r="F65">
        <v>4680</v>
      </c>
    </row>
    <row r="66" spans="1:6" x14ac:dyDescent="0.25">
      <c r="A66" t="s">
        <v>620</v>
      </c>
      <c r="B66" t="s">
        <v>615</v>
      </c>
      <c r="C66">
        <v>300</v>
      </c>
      <c r="D66" t="s">
        <v>30</v>
      </c>
      <c r="E66">
        <v>218.3</v>
      </c>
      <c r="F66">
        <v>65490</v>
      </c>
    </row>
    <row r="67" spans="1:6" x14ac:dyDescent="0.25">
      <c r="A67" t="s">
        <v>621</v>
      </c>
      <c r="B67" t="s">
        <v>615</v>
      </c>
      <c r="C67">
        <v>1427</v>
      </c>
      <c r="D67" t="s">
        <v>30</v>
      </c>
      <c r="E67">
        <v>21.259074982480701</v>
      </c>
      <c r="F67">
        <v>30336.7</v>
      </c>
    </row>
    <row r="68" spans="1:6" x14ac:dyDescent="0.25">
      <c r="A68" t="s">
        <v>622</v>
      </c>
      <c r="B68" t="s">
        <v>615</v>
      </c>
      <c r="C68">
        <v>601</v>
      </c>
      <c r="D68" t="s">
        <v>30</v>
      </c>
      <c r="E68">
        <v>106.2</v>
      </c>
      <c r="F68">
        <v>63826.2</v>
      </c>
    </row>
    <row r="69" spans="1:6" x14ac:dyDescent="0.25">
      <c r="A69" t="s">
        <v>623</v>
      </c>
      <c r="B69" t="s">
        <v>624</v>
      </c>
      <c r="C69">
        <v>1968</v>
      </c>
      <c r="D69" t="s">
        <v>30</v>
      </c>
      <c r="E69">
        <v>167.68</v>
      </c>
      <c r="F69">
        <v>329994.23999999999</v>
      </c>
    </row>
    <row r="70" spans="1:6" x14ac:dyDescent="0.25">
      <c r="A70" t="s">
        <v>625</v>
      </c>
      <c r="B70" t="s">
        <v>626</v>
      </c>
      <c r="C70">
        <v>2369</v>
      </c>
      <c r="D70" t="s">
        <v>30</v>
      </c>
      <c r="E70">
        <v>81.678328408611193</v>
      </c>
      <c r="F70">
        <v>193495.96</v>
      </c>
    </row>
    <row r="71" spans="1:6" x14ac:dyDescent="0.25">
      <c r="A71" t="s">
        <v>627</v>
      </c>
      <c r="B71" t="s">
        <v>628</v>
      </c>
      <c r="C71">
        <v>60</v>
      </c>
      <c r="D71" t="s">
        <v>30</v>
      </c>
      <c r="E71">
        <v>239.25</v>
      </c>
      <c r="F71">
        <v>14355</v>
      </c>
    </row>
    <row r="72" spans="1:6" x14ac:dyDescent="0.25">
      <c r="A72" t="s">
        <v>629</v>
      </c>
      <c r="B72" t="s">
        <v>630</v>
      </c>
      <c r="C72">
        <v>277</v>
      </c>
      <c r="D72" t="s">
        <v>30</v>
      </c>
      <c r="E72">
        <v>159.14043321299599</v>
      </c>
      <c r="F72">
        <v>44081.9</v>
      </c>
    </row>
    <row r="73" spans="1:6" x14ac:dyDescent="0.25">
      <c r="A73" t="s">
        <v>631</v>
      </c>
      <c r="B73" t="s">
        <v>632</v>
      </c>
      <c r="C73">
        <v>723</v>
      </c>
      <c r="D73" t="s">
        <v>30</v>
      </c>
      <c r="E73">
        <v>406.18639004149401</v>
      </c>
      <c r="F73">
        <v>293672.76</v>
      </c>
    </row>
    <row r="74" spans="1:6" x14ac:dyDescent="0.25">
      <c r="A74" t="s">
        <v>633</v>
      </c>
      <c r="B74" t="s">
        <v>634</v>
      </c>
      <c r="C74">
        <v>2</v>
      </c>
      <c r="D74" t="s">
        <v>30</v>
      </c>
      <c r="E74">
        <v>359.9</v>
      </c>
      <c r="F74">
        <v>719.8</v>
      </c>
    </row>
    <row r="75" spans="1:6" x14ac:dyDescent="0.25">
      <c r="A75" t="s">
        <v>635</v>
      </c>
      <c r="B75" t="s">
        <v>636</v>
      </c>
      <c r="C75">
        <v>33</v>
      </c>
      <c r="D75" t="s">
        <v>30</v>
      </c>
      <c r="E75">
        <v>141.6</v>
      </c>
      <c r="F75">
        <v>4672.8</v>
      </c>
    </row>
    <row r="76" spans="1:6" x14ac:dyDescent="0.25">
      <c r="A76" t="s">
        <v>637</v>
      </c>
      <c r="B76" t="s">
        <v>638</v>
      </c>
      <c r="C76">
        <v>481</v>
      </c>
      <c r="D76" t="s">
        <v>30</v>
      </c>
      <c r="E76">
        <v>115.83600831600801</v>
      </c>
      <c r="F76">
        <v>55717.120000000003</v>
      </c>
    </row>
    <row r="77" spans="1:6" x14ac:dyDescent="0.25">
      <c r="A77" t="s">
        <v>639</v>
      </c>
      <c r="B77" t="s">
        <v>640</v>
      </c>
      <c r="C77">
        <v>4</v>
      </c>
      <c r="D77" t="s">
        <v>30</v>
      </c>
      <c r="E77">
        <v>213.85</v>
      </c>
      <c r="F77">
        <v>855.4</v>
      </c>
    </row>
    <row r="78" spans="1:6" x14ac:dyDescent="0.25">
      <c r="A78" t="s">
        <v>641</v>
      </c>
      <c r="B78" t="s">
        <v>642</v>
      </c>
      <c r="C78">
        <v>27</v>
      </c>
      <c r="D78" t="s">
        <v>30</v>
      </c>
      <c r="E78">
        <v>426.38888888888903</v>
      </c>
      <c r="F78">
        <v>11512.5</v>
      </c>
    </row>
    <row r="79" spans="1:6" x14ac:dyDescent="0.25">
      <c r="A79" t="s">
        <v>643</v>
      </c>
      <c r="B79" t="s">
        <v>644</v>
      </c>
      <c r="C79">
        <v>36</v>
      </c>
      <c r="D79" t="s">
        <v>30</v>
      </c>
      <c r="E79">
        <v>33.99</v>
      </c>
      <c r="F79">
        <v>1223.6400000000001</v>
      </c>
    </row>
    <row r="80" spans="1:6" x14ac:dyDescent="0.25">
      <c r="A80" t="s">
        <v>645</v>
      </c>
      <c r="B80" t="s">
        <v>646</v>
      </c>
      <c r="C80">
        <v>4</v>
      </c>
      <c r="D80" t="s">
        <v>30</v>
      </c>
      <c r="E80">
        <v>89.7</v>
      </c>
      <c r="F80">
        <v>358.8</v>
      </c>
    </row>
    <row r="81" spans="1:6" x14ac:dyDescent="0.25">
      <c r="A81" t="s">
        <v>647</v>
      </c>
      <c r="B81" t="s">
        <v>648</v>
      </c>
      <c r="C81">
        <v>15</v>
      </c>
      <c r="D81" t="s">
        <v>589</v>
      </c>
      <c r="E81">
        <v>48.430666666666703</v>
      </c>
      <c r="F81">
        <v>726.46</v>
      </c>
    </row>
    <row r="82" spans="1:6" x14ac:dyDescent="0.25">
      <c r="A82" t="s">
        <v>649</v>
      </c>
      <c r="B82" t="s">
        <v>650</v>
      </c>
      <c r="C82">
        <v>161</v>
      </c>
      <c r="D82" t="s">
        <v>30</v>
      </c>
      <c r="E82">
        <v>111.06658385093201</v>
      </c>
      <c r="F82">
        <v>17881.72</v>
      </c>
    </row>
    <row r="83" spans="1:6" x14ac:dyDescent="0.25">
      <c r="A83" t="s">
        <v>651</v>
      </c>
      <c r="B83" t="s">
        <v>652</v>
      </c>
      <c r="C83">
        <v>409</v>
      </c>
      <c r="D83" t="s">
        <v>30</v>
      </c>
      <c r="E83">
        <v>44.6</v>
      </c>
      <c r="F83">
        <v>18241.400000000001</v>
      </c>
    </row>
    <row r="84" spans="1:6" x14ac:dyDescent="0.25">
      <c r="A84" t="s">
        <v>653</v>
      </c>
      <c r="B84" t="s">
        <v>654</v>
      </c>
      <c r="C84">
        <v>55</v>
      </c>
      <c r="D84" t="s">
        <v>30</v>
      </c>
      <c r="E84">
        <v>230.1</v>
      </c>
      <c r="F84">
        <v>12655.5</v>
      </c>
    </row>
    <row r="85" spans="1:6" x14ac:dyDescent="0.25">
      <c r="A85" t="s">
        <v>655</v>
      </c>
      <c r="B85" t="s">
        <v>656</v>
      </c>
      <c r="C85">
        <v>32</v>
      </c>
      <c r="D85" t="s">
        <v>30</v>
      </c>
      <c r="E85">
        <v>682.27</v>
      </c>
      <c r="F85">
        <v>21832.639999999999</v>
      </c>
    </row>
    <row r="86" spans="1:6" x14ac:dyDescent="0.25">
      <c r="A86" t="s">
        <v>657</v>
      </c>
      <c r="B86" t="s">
        <v>658</v>
      </c>
      <c r="C86">
        <v>204</v>
      </c>
      <c r="D86" t="s">
        <v>30</v>
      </c>
      <c r="E86">
        <v>199.42</v>
      </c>
      <c r="F86">
        <v>40681.68</v>
      </c>
    </row>
    <row r="87" spans="1:6" x14ac:dyDescent="0.25">
      <c r="A87" t="s">
        <v>659</v>
      </c>
      <c r="B87" t="s">
        <v>660</v>
      </c>
      <c r="C87">
        <v>492</v>
      </c>
      <c r="D87" t="s">
        <v>30</v>
      </c>
      <c r="E87">
        <v>113.822764227642</v>
      </c>
      <c r="F87">
        <v>56000.800000000003</v>
      </c>
    </row>
    <row r="88" spans="1:6" x14ac:dyDescent="0.25">
      <c r="A88" t="s">
        <v>661</v>
      </c>
      <c r="B88" t="s">
        <v>662</v>
      </c>
      <c r="C88">
        <v>1006</v>
      </c>
      <c r="D88" t="s">
        <v>30</v>
      </c>
      <c r="E88">
        <v>131.70407554671999</v>
      </c>
      <c r="F88">
        <v>132494.29999999999</v>
      </c>
    </row>
    <row r="89" spans="1:6" x14ac:dyDescent="0.25">
      <c r="A89" t="s">
        <v>663</v>
      </c>
      <c r="B89" t="s">
        <v>664</v>
      </c>
      <c r="C89">
        <v>935</v>
      </c>
      <c r="D89" t="s">
        <v>30</v>
      </c>
      <c r="E89">
        <v>120.36</v>
      </c>
      <c r="F89">
        <v>112536.6</v>
      </c>
    </row>
    <row r="90" spans="1:6" x14ac:dyDescent="0.25">
      <c r="A90" t="s">
        <v>665</v>
      </c>
      <c r="B90" t="s">
        <v>666</v>
      </c>
      <c r="C90">
        <v>214</v>
      </c>
      <c r="D90" t="s">
        <v>30</v>
      </c>
      <c r="E90">
        <v>130.28</v>
      </c>
      <c r="F90">
        <v>27879.919999999998</v>
      </c>
    </row>
    <row r="91" spans="1:6" x14ac:dyDescent="0.25">
      <c r="A91" t="s">
        <v>667</v>
      </c>
      <c r="B91" t="s">
        <v>668</v>
      </c>
      <c r="C91">
        <v>29</v>
      </c>
      <c r="D91" t="s">
        <v>30</v>
      </c>
      <c r="E91">
        <v>125</v>
      </c>
      <c r="F91">
        <v>3625</v>
      </c>
    </row>
    <row r="92" spans="1:6" x14ac:dyDescent="0.25">
      <c r="A92" t="s">
        <v>669</v>
      </c>
      <c r="B92" t="s">
        <v>670</v>
      </c>
      <c r="C92">
        <v>33</v>
      </c>
      <c r="D92" t="s">
        <v>30</v>
      </c>
      <c r="E92">
        <v>42</v>
      </c>
      <c r="F92">
        <v>1386</v>
      </c>
    </row>
    <row r="93" spans="1:6" x14ac:dyDescent="0.25">
      <c r="A93" t="s">
        <v>671</v>
      </c>
      <c r="B93" t="s">
        <v>672</v>
      </c>
      <c r="C93">
        <v>11</v>
      </c>
      <c r="D93" t="s">
        <v>30</v>
      </c>
      <c r="E93">
        <v>115.64</v>
      </c>
      <c r="F93">
        <v>1272.04</v>
      </c>
    </row>
    <row r="94" spans="1:6" x14ac:dyDescent="0.25">
      <c r="A94" t="s">
        <v>673</v>
      </c>
      <c r="B94" t="s">
        <v>674</v>
      </c>
      <c r="C94">
        <v>809</v>
      </c>
      <c r="D94" t="s">
        <v>30</v>
      </c>
      <c r="E94">
        <v>68.989999999999995</v>
      </c>
      <c r="F94">
        <v>55812.91</v>
      </c>
    </row>
    <row r="95" spans="1:6" x14ac:dyDescent="0.25">
      <c r="A95" t="s">
        <v>675</v>
      </c>
      <c r="B95" t="s">
        <v>676</v>
      </c>
      <c r="C95">
        <v>370</v>
      </c>
      <c r="D95" t="s">
        <v>30</v>
      </c>
      <c r="E95">
        <v>1</v>
      </c>
      <c r="F95">
        <v>370</v>
      </c>
    </row>
    <row r="96" spans="1:6" x14ac:dyDescent="0.25">
      <c r="A96" t="s">
        <v>677</v>
      </c>
      <c r="B96" t="s">
        <v>678</v>
      </c>
      <c r="C96">
        <v>10</v>
      </c>
      <c r="D96" t="s">
        <v>30</v>
      </c>
      <c r="E96">
        <v>1</v>
      </c>
      <c r="F96">
        <v>10</v>
      </c>
    </row>
    <row r="97" spans="1:6" x14ac:dyDescent="0.25">
      <c r="A97" t="s">
        <v>679</v>
      </c>
      <c r="B97" t="s">
        <v>680</v>
      </c>
      <c r="C97">
        <v>437</v>
      </c>
      <c r="D97" t="s">
        <v>30</v>
      </c>
      <c r="E97">
        <v>105.44409610984</v>
      </c>
      <c r="F97">
        <v>46079.07</v>
      </c>
    </row>
    <row r="98" spans="1:6" x14ac:dyDescent="0.25">
      <c r="A98" t="s">
        <v>681</v>
      </c>
      <c r="B98" t="s">
        <v>682</v>
      </c>
      <c r="C98">
        <v>1299</v>
      </c>
      <c r="D98" t="s">
        <v>30</v>
      </c>
      <c r="E98">
        <v>94.304249422632793</v>
      </c>
      <c r="F98">
        <v>122501.22</v>
      </c>
    </row>
    <row r="99" spans="1:6" x14ac:dyDescent="0.25">
      <c r="A99" t="s">
        <v>683</v>
      </c>
      <c r="B99" t="s">
        <v>684</v>
      </c>
      <c r="C99">
        <v>3</v>
      </c>
      <c r="D99" t="s">
        <v>30</v>
      </c>
      <c r="E99">
        <v>1600.62666666667</v>
      </c>
      <c r="F99">
        <v>4801.88</v>
      </c>
    </row>
    <row r="100" spans="1:6" x14ac:dyDescent="0.25">
      <c r="F100" s="15">
        <f>SUBTOTAL(109,Tabla1[Total])</f>
        <v>5946714.6099999985</v>
      </c>
    </row>
  </sheetData>
  <pageMargins left="0.7" right="0.7" top="0.75" bottom="0.75" header="0.3" footer="0.3"/>
  <pageSetup scale="46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8"/>
  <sheetViews>
    <sheetView view="pageLayout" zoomScaleNormal="100" workbookViewId="0">
      <selection activeCell="B5" sqref="B5"/>
    </sheetView>
  </sheetViews>
  <sheetFormatPr baseColWidth="10" defaultRowHeight="15" x14ac:dyDescent="0.25"/>
  <cols>
    <col min="1" max="1" width="15.85546875" customWidth="1"/>
    <col min="2" max="2" width="65.28515625" customWidth="1"/>
    <col min="3" max="3" width="10.5703125" customWidth="1"/>
    <col min="4" max="4" width="11.140625" customWidth="1"/>
    <col min="5" max="5" width="12" bestFit="1" customWidth="1"/>
    <col min="6" max="6" width="17.5703125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509</v>
      </c>
    </row>
    <row r="6" spans="1:6" x14ac:dyDescent="0.25">
      <c r="B6" s="12" t="s">
        <v>685</v>
      </c>
    </row>
    <row r="8" spans="1:6" ht="30" x14ac:dyDescent="0.25">
      <c r="A8" t="s">
        <v>22</v>
      </c>
      <c r="B8" t="s">
        <v>23</v>
      </c>
      <c r="C8" s="1" t="s">
        <v>686</v>
      </c>
      <c r="D8" s="1" t="s">
        <v>512</v>
      </c>
      <c r="E8" t="s">
        <v>26</v>
      </c>
      <c r="F8" t="s">
        <v>27</v>
      </c>
    </row>
    <row r="9" spans="1:6" x14ac:dyDescent="0.25">
      <c r="A9" t="s">
        <v>687</v>
      </c>
      <c r="B9" t="s">
        <v>688</v>
      </c>
      <c r="C9">
        <v>4</v>
      </c>
      <c r="D9" t="s">
        <v>30</v>
      </c>
      <c r="E9">
        <v>6703.59</v>
      </c>
      <c r="F9">
        <v>26814.36</v>
      </c>
    </row>
    <row r="10" spans="1:6" x14ac:dyDescent="0.25">
      <c r="A10" t="s">
        <v>689</v>
      </c>
      <c r="B10" t="s">
        <v>690</v>
      </c>
      <c r="C10">
        <v>13</v>
      </c>
      <c r="D10" t="s">
        <v>30</v>
      </c>
      <c r="E10">
        <v>276.12</v>
      </c>
      <c r="F10">
        <v>3589.56</v>
      </c>
    </row>
    <row r="11" spans="1:6" x14ac:dyDescent="0.25">
      <c r="A11" t="s">
        <v>691</v>
      </c>
      <c r="B11" t="s">
        <v>692</v>
      </c>
      <c r="C11">
        <v>219</v>
      </c>
      <c r="D11" t="s">
        <v>30</v>
      </c>
      <c r="E11">
        <v>25.8464840182648</v>
      </c>
      <c r="F11">
        <v>5660.38</v>
      </c>
    </row>
    <row r="12" spans="1:6" x14ac:dyDescent="0.25">
      <c r="A12" t="s">
        <v>693</v>
      </c>
      <c r="B12" t="s">
        <v>694</v>
      </c>
      <c r="C12">
        <v>3</v>
      </c>
      <c r="D12" t="s">
        <v>30</v>
      </c>
      <c r="E12">
        <v>23897.07</v>
      </c>
      <c r="F12">
        <v>71691.210000000006</v>
      </c>
    </row>
    <row r="13" spans="1:6" x14ac:dyDescent="0.25">
      <c r="A13" t="s">
        <v>695</v>
      </c>
      <c r="B13" t="s">
        <v>696</v>
      </c>
      <c r="C13">
        <v>4</v>
      </c>
      <c r="D13" t="s">
        <v>30</v>
      </c>
      <c r="E13">
        <v>2990.03</v>
      </c>
      <c r="F13">
        <v>11960.12</v>
      </c>
    </row>
    <row r="14" spans="1:6" x14ac:dyDescent="0.25">
      <c r="A14" t="s">
        <v>697</v>
      </c>
      <c r="B14" t="s">
        <v>698</v>
      </c>
      <c r="C14">
        <v>3902</v>
      </c>
      <c r="D14" t="s">
        <v>30</v>
      </c>
      <c r="E14">
        <v>38.636281394156804</v>
      </c>
      <c r="F14">
        <v>150758.76999999999</v>
      </c>
    </row>
    <row r="15" spans="1:6" x14ac:dyDescent="0.25">
      <c r="A15" t="s">
        <v>699</v>
      </c>
      <c r="B15" t="s">
        <v>700</v>
      </c>
      <c r="C15">
        <v>7916</v>
      </c>
      <c r="D15" t="s">
        <v>30</v>
      </c>
      <c r="E15">
        <v>13.01</v>
      </c>
      <c r="F15">
        <v>102987.16</v>
      </c>
    </row>
    <row r="16" spans="1:6" x14ac:dyDescent="0.25">
      <c r="A16" t="s">
        <v>701</v>
      </c>
      <c r="B16" t="s">
        <v>702</v>
      </c>
      <c r="C16">
        <v>648</v>
      </c>
      <c r="D16" t="s">
        <v>30</v>
      </c>
      <c r="E16">
        <v>35.1</v>
      </c>
      <c r="F16">
        <v>22744.799999999999</v>
      </c>
    </row>
    <row r="17" spans="1:6" x14ac:dyDescent="0.25">
      <c r="A17" t="s">
        <v>703</v>
      </c>
      <c r="B17" t="s">
        <v>704</v>
      </c>
      <c r="C17">
        <v>289</v>
      </c>
      <c r="D17" t="s">
        <v>30</v>
      </c>
      <c r="E17">
        <v>59.037404844290698</v>
      </c>
      <c r="F17">
        <v>17061.810000000001</v>
      </c>
    </row>
    <row r="18" spans="1:6" x14ac:dyDescent="0.25">
      <c r="A18" t="s">
        <v>705</v>
      </c>
      <c r="B18" t="s">
        <v>706</v>
      </c>
      <c r="C18">
        <v>16</v>
      </c>
      <c r="D18" t="s">
        <v>30</v>
      </c>
      <c r="E18">
        <v>26</v>
      </c>
      <c r="F18">
        <v>416</v>
      </c>
    </row>
    <row r="19" spans="1:6" x14ac:dyDescent="0.25">
      <c r="A19" t="s">
        <v>707</v>
      </c>
      <c r="B19" t="s">
        <v>708</v>
      </c>
      <c r="C19">
        <v>301</v>
      </c>
      <c r="D19" t="s">
        <v>30</v>
      </c>
      <c r="E19">
        <v>15</v>
      </c>
      <c r="F19">
        <v>4515</v>
      </c>
    </row>
    <row r="20" spans="1:6" x14ac:dyDescent="0.25">
      <c r="A20" t="s">
        <v>709</v>
      </c>
      <c r="B20" t="s">
        <v>710</v>
      </c>
      <c r="C20">
        <v>23</v>
      </c>
      <c r="D20" t="s">
        <v>30</v>
      </c>
      <c r="E20">
        <v>624.22</v>
      </c>
      <c r="F20">
        <v>14357.06</v>
      </c>
    </row>
    <row r="21" spans="1:6" x14ac:dyDescent="0.25">
      <c r="A21" t="s">
        <v>711</v>
      </c>
      <c r="B21" t="s">
        <v>712</v>
      </c>
      <c r="C21">
        <v>295</v>
      </c>
      <c r="D21" t="s">
        <v>30</v>
      </c>
      <c r="E21">
        <v>160.47999999999999</v>
      </c>
      <c r="F21">
        <v>47341.599999999999</v>
      </c>
    </row>
    <row r="22" spans="1:6" x14ac:dyDescent="0.25">
      <c r="A22" t="s">
        <v>713</v>
      </c>
      <c r="B22" t="s">
        <v>714</v>
      </c>
      <c r="C22">
        <v>152</v>
      </c>
      <c r="D22" t="s">
        <v>30</v>
      </c>
      <c r="E22">
        <v>4.8684210526315796</v>
      </c>
      <c r="F22">
        <v>740</v>
      </c>
    </row>
    <row r="23" spans="1:6" x14ac:dyDescent="0.25">
      <c r="A23" t="s">
        <v>715</v>
      </c>
      <c r="B23" t="s">
        <v>716</v>
      </c>
      <c r="C23">
        <v>1</v>
      </c>
      <c r="D23" t="s">
        <v>30</v>
      </c>
      <c r="E23">
        <v>295</v>
      </c>
      <c r="F23">
        <v>295</v>
      </c>
    </row>
    <row r="24" spans="1:6" x14ac:dyDescent="0.25">
      <c r="A24" t="s">
        <v>717</v>
      </c>
      <c r="B24" t="s">
        <v>718</v>
      </c>
      <c r="C24">
        <v>100</v>
      </c>
      <c r="D24" t="s">
        <v>30</v>
      </c>
      <c r="E24">
        <v>295</v>
      </c>
      <c r="F24">
        <v>29500</v>
      </c>
    </row>
    <row r="25" spans="1:6" x14ac:dyDescent="0.25">
      <c r="A25" t="s">
        <v>719</v>
      </c>
      <c r="B25" t="s">
        <v>720</v>
      </c>
      <c r="C25">
        <v>52</v>
      </c>
      <c r="D25" t="s">
        <v>30</v>
      </c>
      <c r="E25">
        <v>251.79</v>
      </c>
      <c r="F25">
        <v>13093.08</v>
      </c>
    </row>
    <row r="26" spans="1:6" x14ac:dyDescent="0.25">
      <c r="A26" t="s">
        <v>721</v>
      </c>
      <c r="B26" t="s">
        <v>722</v>
      </c>
      <c r="C26">
        <v>381</v>
      </c>
      <c r="D26" t="s">
        <v>30</v>
      </c>
      <c r="E26">
        <v>100.3</v>
      </c>
      <c r="F26">
        <v>38214.300000000003</v>
      </c>
    </row>
    <row r="27" spans="1:6" x14ac:dyDescent="0.25">
      <c r="A27" t="s">
        <v>723</v>
      </c>
      <c r="B27" t="s">
        <v>724</v>
      </c>
      <c r="C27">
        <v>368</v>
      </c>
      <c r="D27" t="s">
        <v>30</v>
      </c>
      <c r="E27">
        <v>132.16</v>
      </c>
      <c r="F27">
        <v>48634.879999999997</v>
      </c>
    </row>
    <row r="28" spans="1:6" x14ac:dyDescent="0.25">
      <c r="A28" t="s">
        <v>725</v>
      </c>
      <c r="B28" t="s">
        <v>726</v>
      </c>
      <c r="C28">
        <v>415</v>
      </c>
      <c r="D28" t="s">
        <v>30</v>
      </c>
      <c r="E28">
        <v>125.99113253012</v>
      </c>
      <c r="F28">
        <v>52286.32</v>
      </c>
    </row>
    <row r="29" spans="1:6" x14ac:dyDescent="0.25">
      <c r="A29" t="s">
        <v>727</v>
      </c>
      <c r="B29" t="s">
        <v>728</v>
      </c>
      <c r="C29">
        <v>14</v>
      </c>
      <c r="D29" t="s">
        <v>30</v>
      </c>
      <c r="E29">
        <v>531</v>
      </c>
      <c r="F29">
        <v>7434</v>
      </c>
    </row>
    <row r="30" spans="1:6" x14ac:dyDescent="0.25">
      <c r="A30" t="s">
        <v>729</v>
      </c>
      <c r="B30" t="s">
        <v>730</v>
      </c>
      <c r="C30">
        <v>961</v>
      </c>
      <c r="D30" t="s">
        <v>30</v>
      </c>
      <c r="E30">
        <v>43.695608740894897</v>
      </c>
      <c r="F30">
        <v>41991.48</v>
      </c>
    </row>
    <row r="31" spans="1:6" x14ac:dyDescent="0.25">
      <c r="A31" t="s">
        <v>731</v>
      </c>
      <c r="B31" t="s">
        <v>732</v>
      </c>
      <c r="C31">
        <v>228</v>
      </c>
      <c r="D31" t="s">
        <v>30</v>
      </c>
      <c r="E31">
        <v>233.01179824561399</v>
      </c>
      <c r="F31">
        <v>53126.69</v>
      </c>
    </row>
    <row r="32" spans="1:6" x14ac:dyDescent="0.25">
      <c r="A32" t="s">
        <v>733</v>
      </c>
      <c r="B32" t="s">
        <v>734</v>
      </c>
      <c r="C32">
        <v>1</v>
      </c>
      <c r="D32" t="s">
        <v>30</v>
      </c>
      <c r="E32">
        <v>1416</v>
      </c>
      <c r="F32">
        <v>1416</v>
      </c>
    </row>
    <row r="33" spans="1:6" x14ac:dyDescent="0.25">
      <c r="A33" t="s">
        <v>735</v>
      </c>
      <c r="B33" t="s">
        <v>736</v>
      </c>
      <c r="C33">
        <v>4</v>
      </c>
      <c r="D33" t="s">
        <v>30</v>
      </c>
      <c r="E33">
        <v>50</v>
      </c>
      <c r="F33">
        <v>200</v>
      </c>
    </row>
    <row r="34" spans="1:6" x14ac:dyDescent="0.25">
      <c r="A34" t="s">
        <v>737</v>
      </c>
      <c r="B34" t="s">
        <v>738</v>
      </c>
      <c r="C34">
        <v>1</v>
      </c>
      <c r="D34" t="s">
        <v>30</v>
      </c>
      <c r="E34">
        <v>750</v>
      </c>
      <c r="F34">
        <v>750</v>
      </c>
    </row>
    <row r="35" spans="1:6" x14ac:dyDescent="0.25">
      <c r="A35" t="s">
        <v>739</v>
      </c>
      <c r="B35" t="s">
        <v>740</v>
      </c>
      <c r="C35">
        <v>4</v>
      </c>
      <c r="D35" t="s">
        <v>30</v>
      </c>
      <c r="E35">
        <v>50</v>
      </c>
      <c r="F35">
        <v>200</v>
      </c>
    </row>
    <row r="36" spans="1:6" x14ac:dyDescent="0.25">
      <c r="A36" t="s">
        <v>741</v>
      </c>
      <c r="B36" t="s">
        <v>742</v>
      </c>
      <c r="C36">
        <v>239</v>
      </c>
      <c r="D36" t="s">
        <v>30</v>
      </c>
      <c r="E36">
        <v>17.7</v>
      </c>
      <c r="F36">
        <v>4230.3</v>
      </c>
    </row>
    <row r="37" spans="1:6" x14ac:dyDescent="0.25">
      <c r="A37" t="s">
        <v>743</v>
      </c>
      <c r="B37" t="s">
        <v>744</v>
      </c>
      <c r="C37">
        <v>219</v>
      </c>
      <c r="D37" t="s">
        <v>30</v>
      </c>
      <c r="E37">
        <v>22.59</v>
      </c>
      <c r="F37">
        <v>4947.21</v>
      </c>
    </row>
    <row r="38" spans="1:6" x14ac:dyDescent="0.25">
      <c r="A38" t="s">
        <v>745</v>
      </c>
      <c r="B38" t="s">
        <v>746</v>
      </c>
      <c r="C38">
        <v>123</v>
      </c>
      <c r="D38" t="s">
        <v>30</v>
      </c>
      <c r="E38">
        <v>20.440000000000001</v>
      </c>
      <c r="F38">
        <v>2514.12</v>
      </c>
    </row>
    <row r="39" spans="1:6" x14ac:dyDescent="0.25">
      <c r="A39" t="s">
        <v>747</v>
      </c>
      <c r="B39" t="s">
        <v>748</v>
      </c>
      <c r="C39">
        <v>4</v>
      </c>
      <c r="D39" t="s">
        <v>30</v>
      </c>
      <c r="E39">
        <v>2267.52</v>
      </c>
      <c r="F39">
        <v>9070.08</v>
      </c>
    </row>
    <row r="40" spans="1:6" x14ac:dyDescent="0.25">
      <c r="A40" t="s">
        <v>749</v>
      </c>
      <c r="B40" t="s">
        <v>750</v>
      </c>
      <c r="C40">
        <v>33</v>
      </c>
      <c r="D40" t="s">
        <v>30</v>
      </c>
      <c r="E40">
        <v>26.532121212121201</v>
      </c>
      <c r="F40">
        <v>875.56</v>
      </c>
    </row>
    <row r="41" spans="1:6" x14ac:dyDescent="0.25">
      <c r="A41" t="s">
        <v>751</v>
      </c>
      <c r="B41" t="s">
        <v>752</v>
      </c>
      <c r="C41">
        <v>582</v>
      </c>
      <c r="D41" t="s">
        <v>30</v>
      </c>
      <c r="E41">
        <v>59.589896907216499</v>
      </c>
      <c r="F41">
        <v>34681.32</v>
      </c>
    </row>
    <row r="42" spans="1:6" x14ac:dyDescent="0.25">
      <c r="A42" t="s">
        <v>753</v>
      </c>
      <c r="B42" t="s">
        <v>754</v>
      </c>
      <c r="C42">
        <v>50</v>
      </c>
      <c r="D42" t="s">
        <v>30</v>
      </c>
      <c r="E42">
        <v>166.38</v>
      </c>
      <c r="F42">
        <v>8319</v>
      </c>
    </row>
    <row r="43" spans="1:6" x14ac:dyDescent="0.25">
      <c r="A43" t="s">
        <v>755</v>
      </c>
      <c r="B43" t="s">
        <v>756</v>
      </c>
      <c r="C43">
        <v>11</v>
      </c>
      <c r="D43" t="s">
        <v>30</v>
      </c>
      <c r="E43">
        <v>215</v>
      </c>
      <c r="F43">
        <v>2365</v>
      </c>
    </row>
    <row r="44" spans="1:6" x14ac:dyDescent="0.25">
      <c r="A44" t="s">
        <v>757</v>
      </c>
      <c r="B44" t="s">
        <v>758</v>
      </c>
      <c r="C44">
        <v>1</v>
      </c>
      <c r="D44" t="s">
        <v>30</v>
      </c>
      <c r="E44">
        <v>6395.6</v>
      </c>
      <c r="F44">
        <v>6395.6</v>
      </c>
    </row>
    <row r="45" spans="1:6" x14ac:dyDescent="0.25">
      <c r="A45" t="s">
        <v>759</v>
      </c>
      <c r="B45" t="s">
        <v>760</v>
      </c>
      <c r="C45">
        <v>882</v>
      </c>
      <c r="D45" t="s">
        <v>30</v>
      </c>
      <c r="E45">
        <v>63.05</v>
      </c>
      <c r="F45">
        <v>55610.1</v>
      </c>
    </row>
    <row r="46" spans="1:6" x14ac:dyDescent="0.25">
      <c r="A46" t="s">
        <v>761</v>
      </c>
      <c r="B46" t="s">
        <v>762</v>
      </c>
      <c r="C46">
        <v>63</v>
      </c>
      <c r="D46" t="s">
        <v>30</v>
      </c>
      <c r="E46">
        <v>32.4968253968254</v>
      </c>
      <c r="F46">
        <v>2047.3</v>
      </c>
    </row>
    <row r="47" spans="1:6" x14ac:dyDescent="0.25">
      <c r="A47" t="s">
        <v>763</v>
      </c>
      <c r="B47" t="s">
        <v>764</v>
      </c>
      <c r="C47">
        <v>42</v>
      </c>
      <c r="D47" t="s">
        <v>30</v>
      </c>
      <c r="E47">
        <v>93</v>
      </c>
      <c r="F47">
        <v>3906</v>
      </c>
    </row>
    <row r="48" spans="1:6" x14ac:dyDescent="0.25">
      <c r="A48" t="s">
        <v>765</v>
      </c>
      <c r="B48" t="s">
        <v>766</v>
      </c>
      <c r="C48">
        <v>563</v>
      </c>
      <c r="D48" t="s">
        <v>767</v>
      </c>
      <c r="E48">
        <v>3.42</v>
      </c>
      <c r="F48">
        <v>1925.46</v>
      </c>
    </row>
    <row r="49" spans="1:6" x14ac:dyDescent="0.25">
      <c r="A49" t="s">
        <v>768</v>
      </c>
      <c r="B49" t="s">
        <v>769</v>
      </c>
      <c r="C49">
        <v>1530</v>
      </c>
      <c r="D49" t="s">
        <v>30</v>
      </c>
      <c r="E49">
        <v>4.8938627450980396</v>
      </c>
      <c r="F49">
        <v>7487.61</v>
      </c>
    </row>
    <row r="50" spans="1:6" x14ac:dyDescent="0.25">
      <c r="A50" t="s">
        <v>770</v>
      </c>
      <c r="B50" t="s">
        <v>771</v>
      </c>
      <c r="C50">
        <v>481</v>
      </c>
      <c r="D50" t="s">
        <v>30</v>
      </c>
      <c r="E50">
        <v>15.7705405405405</v>
      </c>
      <c r="F50">
        <v>7585.63</v>
      </c>
    </row>
    <row r="51" spans="1:6" x14ac:dyDescent="0.25">
      <c r="A51" t="s">
        <v>772</v>
      </c>
      <c r="B51" t="s">
        <v>773</v>
      </c>
      <c r="C51">
        <v>3481</v>
      </c>
      <c r="D51" t="s">
        <v>30</v>
      </c>
      <c r="E51">
        <v>41.3</v>
      </c>
      <c r="F51">
        <v>143765.29999999999</v>
      </c>
    </row>
    <row r="52" spans="1:6" x14ac:dyDescent="0.25">
      <c r="A52" t="s">
        <v>774</v>
      </c>
      <c r="B52" t="s">
        <v>775</v>
      </c>
      <c r="C52">
        <v>4325</v>
      </c>
      <c r="D52" t="s">
        <v>767</v>
      </c>
      <c r="E52">
        <v>13.8814682080925</v>
      </c>
      <c r="F52">
        <v>60037.35</v>
      </c>
    </row>
    <row r="53" spans="1:6" x14ac:dyDescent="0.25">
      <c r="A53" t="s">
        <v>776</v>
      </c>
      <c r="B53" t="s">
        <v>777</v>
      </c>
      <c r="C53">
        <v>114</v>
      </c>
      <c r="D53" t="s">
        <v>778</v>
      </c>
      <c r="E53">
        <v>34.22</v>
      </c>
      <c r="F53">
        <v>3901.08</v>
      </c>
    </row>
    <row r="54" spans="1:6" x14ac:dyDescent="0.25">
      <c r="A54" t="s">
        <v>779</v>
      </c>
      <c r="B54" t="s">
        <v>780</v>
      </c>
      <c r="C54">
        <v>420</v>
      </c>
      <c r="D54" t="s">
        <v>30</v>
      </c>
      <c r="E54">
        <v>18.105</v>
      </c>
      <c r="F54">
        <v>7604.1</v>
      </c>
    </row>
    <row r="55" spans="1:6" x14ac:dyDescent="0.25">
      <c r="A55" t="s">
        <v>781</v>
      </c>
      <c r="B55" t="s">
        <v>782</v>
      </c>
      <c r="C55">
        <v>908</v>
      </c>
      <c r="D55" t="s">
        <v>30</v>
      </c>
      <c r="E55">
        <v>32.426839207048502</v>
      </c>
      <c r="F55">
        <v>29443.57</v>
      </c>
    </row>
    <row r="56" spans="1:6" x14ac:dyDescent="0.25">
      <c r="A56" t="s">
        <v>783</v>
      </c>
      <c r="B56" t="s">
        <v>784</v>
      </c>
      <c r="C56">
        <v>1</v>
      </c>
      <c r="D56" t="s">
        <v>30</v>
      </c>
      <c r="E56">
        <v>1</v>
      </c>
      <c r="F56">
        <v>1</v>
      </c>
    </row>
    <row r="57" spans="1:6" x14ac:dyDescent="0.25">
      <c r="A57" t="s">
        <v>785</v>
      </c>
      <c r="B57" t="s">
        <v>786</v>
      </c>
      <c r="C57">
        <v>132</v>
      </c>
      <c r="D57" t="s">
        <v>30</v>
      </c>
      <c r="E57">
        <v>378</v>
      </c>
      <c r="F57">
        <v>49896</v>
      </c>
    </row>
    <row r="58" spans="1:6" x14ac:dyDescent="0.25">
      <c r="A58" t="s">
        <v>787</v>
      </c>
      <c r="B58" t="s">
        <v>788</v>
      </c>
      <c r="C58">
        <v>2760</v>
      </c>
      <c r="D58" t="s">
        <v>30</v>
      </c>
      <c r="E58">
        <v>11.2463768115942</v>
      </c>
      <c r="F58">
        <v>31040</v>
      </c>
    </row>
    <row r="59" spans="1:6" x14ac:dyDescent="0.25">
      <c r="A59" t="s">
        <v>789</v>
      </c>
      <c r="B59" t="s">
        <v>790</v>
      </c>
      <c r="C59">
        <v>41</v>
      </c>
      <c r="D59" t="s">
        <v>30</v>
      </c>
      <c r="E59">
        <v>17</v>
      </c>
      <c r="F59">
        <v>697</v>
      </c>
    </row>
    <row r="60" spans="1:6" x14ac:dyDescent="0.25">
      <c r="A60" t="s">
        <v>791</v>
      </c>
      <c r="B60" t="s">
        <v>792</v>
      </c>
      <c r="C60">
        <v>10</v>
      </c>
      <c r="D60" t="s">
        <v>30</v>
      </c>
      <c r="E60">
        <v>7500</v>
      </c>
      <c r="F60">
        <v>75000</v>
      </c>
    </row>
    <row r="61" spans="1:6" x14ac:dyDescent="0.25">
      <c r="A61" t="s">
        <v>793</v>
      </c>
      <c r="B61" t="s">
        <v>794</v>
      </c>
      <c r="C61">
        <v>108</v>
      </c>
      <c r="D61" t="s">
        <v>30</v>
      </c>
      <c r="E61">
        <v>132.16</v>
      </c>
      <c r="F61">
        <v>14273.28</v>
      </c>
    </row>
    <row r="62" spans="1:6" x14ac:dyDescent="0.25">
      <c r="A62" t="s">
        <v>795</v>
      </c>
      <c r="B62" t="s">
        <v>796</v>
      </c>
      <c r="C62">
        <v>3</v>
      </c>
      <c r="D62" t="s">
        <v>30</v>
      </c>
      <c r="E62">
        <v>452.26</v>
      </c>
      <c r="F62">
        <v>1356.78</v>
      </c>
    </row>
    <row r="63" spans="1:6" x14ac:dyDescent="0.25">
      <c r="A63" t="s">
        <v>797</v>
      </c>
      <c r="B63" t="s">
        <v>798</v>
      </c>
      <c r="C63">
        <v>357</v>
      </c>
      <c r="D63" t="s">
        <v>30</v>
      </c>
      <c r="E63">
        <v>26.02</v>
      </c>
      <c r="F63">
        <v>9289.14</v>
      </c>
    </row>
    <row r="64" spans="1:6" x14ac:dyDescent="0.25">
      <c r="A64" t="s">
        <v>799</v>
      </c>
      <c r="B64" t="s">
        <v>800</v>
      </c>
      <c r="C64">
        <v>1</v>
      </c>
      <c r="D64" t="s">
        <v>30</v>
      </c>
      <c r="E64">
        <v>8259.7199999999993</v>
      </c>
      <c r="F64">
        <v>8259.7199999999993</v>
      </c>
    </row>
    <row r="65" spans="1:6" x14ac:dyDescent="0.25">
      <c r="A65" t="s">
        <v>801</v>
      </c>
      <c r="B65" t="s">
        <v>802</v>
      </c>
      <c r="C65">
        <v>2</v>
      </c>
      <c r="D65" t="s">
        <v>30</v>
      </c>
      <c r="E65">
        <v>8259.7199999999993</v>
      </c>
      <c r="F65">
        <v>16519.439999999999</v>
      </c>
    </row>
    <row r="66" spans="1:6" x14ac:dyDescent="0.25">
      <c r="A66" t="s">
        <v>803</v>
      </c>
      <c r="B66" t="s">
        <v>804</v>
      </c>
      <c r="C66">
        <v>3</v>
      </c>
      <c r="D66" t="s">
        <v>30</v>
      </c>
      <c r="E66">
        <v>8259.7199999999993</v>
      </c>
      <c r="F66">
        <v>24779.16</v>
      </c>
    </row>
    <row r="67" spans="1:6" x14ac:dyDescent="0.25">
      <c r="A67" t="s">
        <v>805</v>
      </c>
      <c r="B67" t="s">
        <v>806</v>
      </c>
      <c r="C67">
        <v>2</v>
      </c>
      <c r="D67" t="s">
        <v>30</v>
      </c>
      <c r="E67">
        <v>7138.06</v>
      </c>
      <c r="F67">
        <v>14276.12</v>
      </c>
    </row>
    <row r="68" spans="1:6" x14ac:dyDescent="0.25">
      <c r="A68" t="s">
        <v>807</v>
      </c>
      <c r="B68" t="s">
        <v>808</v>
      </c>
      <c r="C68">
        <v>4</v>
      </c>
      <c r="D68" t="s">
        <v>30</v>
      </c>
      <c r="E68">
        <v>90.86</v>
      </c>
      <c r="F68">
        <v>363.44</v>
      </c>
    </row>
    <row r="69" spans="1:6" x14ac:dyDescent="0.25">
      <c r="A69" t="s">
        <v>809</v>
      </c>
      <c r="B69" t="s">
        <v>810</v>
      </c>
      <c r="C69">
        <v>150</v>
      </c>
      <c r="D69" t="s">
        <v>30</v>
      </c>
      <c r="E69">
        <v>9.6433333333333309</v>
      </c>
      <c r="F69">
        <v>1446.5</v>
      </c>
    </row>
    <row r="70" spans="1:6" x14ac:dyDescent="0.25">
      <c r="A70" t="s">
        <v>811</v>
      </c>
      <c r="B70" t="s">
        <v>812</v>
      </c>
      <c r="C70">
        <v>150</v>
      </c>
      <c r="D70" t="s">
        <v>30</v>
      </c>
      <c r="E70">
        <v>2.4500000000000002</v>
      </c>
      <c r="F70">
        <v>367.5</v>
      </c>
    </row>
    <row r="71" spans="1:6" x14ac:dyDescent="0.25">
      <c r="A71" t="s">
        <v>813</v>
      </c>
      <c r="B71" t="s">
        <v>814</v>
      </c>
      <c r="C71">
        <v>200</v>
      </c>
      <c r="D71" t="s">
        <v>30</v>
      </c>
      <c r="E71">
        <v>4.1500000000000004</v>
      </c>
      <c r="F71">
        <v>830</v>
      </c>
    </row>
    <row r="72" spans="1:6" x14ac:dyDescent="0.25">
      <c r="A72" t="s">
        <v>815</v>
      </c>
      <c r="B72" t="s">
        <v>816</v>
      </c>
      <c r="C72">
        <v>200</v>
      </c>
      <c r="D72" t="s">
        <v>30</v>
      </c>
      <c r="E72">
        <v>4.1500000000000004</v>
      </c>
      <c r="F72">
        <v>830</v>
      </c>
    </row>
    <row r="73" spans="1:6" x14ac:dyDescent="0.25">
      <c r="A73" t="s">
        <v>817</v>
      </c>
      <c r="B73" t="s">
        <v>818</v>
      </c>
      <c r="C73">
        <v>250</v>
      </c>
      <c r="D73" t="s">
        <v>30</v>
      </c>
      <c r="E73">
        <v>4.1500000000000004</v>
      </c>
      <c r="F73">
        <v>1037.5</v>
      </c>
    </row>
    <row r="74" spans="1:6" x14ac:dyDescent="0.25">
      <c r="A74" t="s">
        <v>819</v>
      </c>
      <c r="B74" t="s">
        <v>820</v>
      </c>
      <c r="C74">
        <v>30</v>
      </c>
      <c r="D74" t="s">
        <v>30</v>
      </c>
      <c r="E74">
        <v>1</v>
      </c>
      <c r="F74">
        <v>30</v>
      </c>
    </row>
    <row r="75" spans="1:6" x14ac:dyDescent="0.25">
      <c r="A75" t="s">
        <v>821</v>
      </c>
      <c r="B75" t="s">
        <v>822</v>
      </c>
      <c r="C75">
        <v>17</v>
      </c>
      <c r="D75" t="s">
        <v>823</v>
      </c>
      <c r="E75">
        <v>48.38</v>
      </c>
      <c r="F75">
        <v>822.46</v>
      </c>
    </row>
    <row r="76" spans="1:6" x14ac:dyDescent="0.25">
      <c r="A76" t="s">
        <v>824</v>
      </c>
      <c r="B76" t="s">
        <v>825</v>
      </c>
      <c r="C76">
        <v>93</v>
      </c>
      <c r="D76" t="s">
        <v>30</v>
      </c>
      <c r="E76">
        <v>25.96</v>
      </c>
      <c r="F76">
        <v>2414.2800000000002</v>
      </c>
    </row>
    <row r="77" spans="1:6" x14ac:dyDescent="0.25">
      <c r="A77" t="s">
        <v>826</v>
      </c>
      <c r="B77" t="s">
        <v>827</v>
      </c>
      <c r="C77">
        <v>1311</v>
      </c>
      <c r="D77" t="s">
        <v>30</v>
      </c>
      <c r="E77">
        <v>42.447597254004599</v>
      </c>
      <c r="F77">
        <v>55648.800000000003</v>
      </c>
    </row>
    <row r="78" spans="1:6" x14ac:dyDescent="0.25">
      <c r="A78" t="s">
        <v>828</v>
      </c>
      <c r="B78" t="s">
        <v>829</v>
      </c>
      <c r="C78">
        <v>149</v>
      </c>
      <c r="D78" t="s">
        <v>30</v>
      </c>
      <c r="E78">
        <v>173.57718120805399</v>
      </c>
      <c r="F78">
        <v>25863</v>
      </c>
    </row>
    <row r="79" spans="1:6" x14ac:dyDescent="0.25">
      <c r="A79" t="s">
        <v>830</v>
      </c>
      <c r="B79" t="s">
        <v>831</v>
      </c>
      <c r="C79">
        <v>317</v>
      </c>
      <c r="D79" t="s">
        <v>30</v>
      </c>
      <c r="E79">
        <v>14.5</v>
      </c>
      <c r="F79">
        <v>4596.5</v>
      </c>
    </row>
    <row r="80" spans="1:6" x14ac:dyDescent="0.25">
      <c r="A80" t="s">
        <v>832</v>
      </c>
      <c r="B80" t="s">
        <v>833</v>
      </c>
      <c r="C80">
        <v>408</v>
      </c>
      <c r="D80" t="s">
        <v>30</v>
      </c>
      <c r="E80">
        <v>22</v>
      </c>
      <c r="F80">
        <v>8976</v>
      </c>
    </row>
    <row r="81" spans="1:6" x14ac:dyDescent="0.25">
      <c r="A81" t="s">
        <v>834</v>
      </c>
      <c r="B81" t="s">
        <v>835</v>
      </c>
      <c r="C81">
        <v>600</v>
      </c>
      <c r="D81" t="s">
        <v>30</v>
      </c>
      <c r="E81">
        <v>29.5</v>
      </c>
      <c r="F81">
        <v>17700</v>
      </c>
    </row>
    <row r="82" spans="1:6" x14ac:dyDescent="0.25">
      <c r="A82" t="s">
        <v>836</v>
      </c>
      <c r="B82" t="s">
        <v>837</v>
      </c>
      <c r="C82">
        <v>101</v>
      </c>
      <c r="D82" t="s">
        <v>30</v>
      </c>
      <c r="E82">
        <v>41.3</v>
      </c>
      <c r="F82">
        <v>4171.3</v>
      </c>
    </row>
    <row r="83" spans="1:6" x14ac:dyDescent="0.25">
      <c r="A83" t="s">
        <v>838</v>
      </c>
      <c r="B83" t="s">
        <v>839</v>
      </c>
      <c r="C83">
        <v>90</v>
      </c>
      <c r="D83" t="s">
        <v>840</v>
      </c>
      <c r="E83">
        <v>63.72</v>
      </c>
      <c r="F83">
        <v>5734.8</v>
      </c>
    </row>
    <row r="84" spans="1:6" x14ac:dyDescent="0.25">
      <c r="A84" t="s">
        <v>841</v>
      </c>
      <c r="B84" t="s">
        <v>842</v>
      </c>
      <c r="C84">
        <v>1199</v>
      </c>
      <c r="D84" t="s">
        <v>589</v>
      </c>
      <c r="E84">
        <v>6.77497914929108</v>
      </c>
      <c r="F84">
        <v>8123.2</v>
      </c>
    </row>
    <row r="85" spans="1:6" x14ac:dyDescent="0.25">
      <c r="A85" t="s">
        <v>843</v>
      </c>
      <c r="B85" t="s">
        <v>844</v>
      </c>
      <c r="C85">
        <v>14</v>
      </c>
      <c r="D85" t="s">
        <v>30</v>
      </c>
      <c r="E85">
        <v>40</v>
      </c>
      <c r="F85">
        <v>560</v>
      </c>
    </row>
    <row r="86" spans="1:6" x14ac:dyDescent="0.25">
      <c r="A86" t="s">
        <v>845</v>
      </c>
      <c r="B86" t="s">
        <v>846</v>
      </c>
      <c r="C86">
        <v>18</v>
      </c>
      <c r="D86" t="s">
        <v>30</v>
      </c>
      <c r="E86">
        <v>365.99</v>
      </c>
      <c r="F86">
        <v>6587.82</v>
      </c>
    </row>
    <row r="87" spans="1:6" x14ac:dyDescent="0.25">
      <c r="A87" t="s">
        <v>847</v>
      </c>
      <c r="B87" t="s">
        <v>848</v>
      </c>
      <c r="C87">
        <v>2341</v>
      </c>
      <c r="D87" t="s">
        <v>30</v>
      </c>
      <c r="E87">
        <v>276.13152926100003</v>
      </c>
      <c r="F87">
        <v>646423.91</v>
      </c>
    </row>
    <row r="88" spans="1:6" x14ac:dyDescent="0.25">
      <c r="A88" t="s">
        <v>849</v>
      </c>
      <c r="B88" t="s">
        <v>850</v>
      </c>
      <c r="C88">
        <v>64</v>
      </c>
      <c r="D88" t="s">
        <v>30</v>
      </c>
      <c r="E88">
        <v>114.01</v>
      </c>
      <c r="F88">
        <v>7296.64</v>
      </c>
    </row>
    <row r="89" spans="1:6" x14ac:dyDescent="0.25">
      <c r="A89" t="s">
        <v>851</v>
      </c>
      <c r="B89" t="s">
        <v>852</v>
      </c>
      <c r="C89">
        <v>277</v>
      </c>
      <c r="D89" t="s">
        <v>30</v>
      </c>
      <c r="E89">
        <v>114.01</v>
      </c>
      <c r="F89">
        <v>31580.77</v>
      </c>
    </row>
    <row r="90" spans="1:6" x14ac:dyDescent="0.25">
      <c r="A90" t="s">
        <v>853</v>
      </c>
      <c r="B90" t="s">
        <v>854</v>
      </c>
      <c r="C90">
        <v>879</v>
      </c>
      <c r="D90" t="s">
        <v>30</v>
      </c>
      <c r="E90">
        <v>114.149897610922</v>
      </c>
      <c r="F90">
        <v>100337.76</v>
      </c>
    </row>
    <row r="91" spans="1:6" x14ac:dyDescent="0.25">
      <c r="A91" t="s">
        <v>855</v>
      </c>
      <c r="B91" t="s">
        <v>856</v>
      </c>
      <c r="C91">
        <v>1873</v>
      </c>
      <c r="D91" t="s">
        <v>30</v>
      </c>
      <c r="E91">
        <v>108.66002135611301</v>
      </c>
      <c r="F91">
        <v>203520.22</v>
      </c>
    </row>
    <row r="92" spans="1:6" x14ac:dyDescent="0.25">
      <c r="A92" t="s">
        <v>857</v>
      </c>
      <c r="B92" t="s">
        <v>858</v>
      </c>
      <c r="C92">
        <v>1540</v>
      </c>
      <c r="D92" t="s">
        <v>30</v>
      </c>
      <c r="E92">
        <v>108.641220779221</v>
      </c>
      <c r="F92">
        <v>167307.48000000001</v>
      </c>
    </row>
    <row r="93" spans="1:6" x14ac:dyDescent="0.25">
      <c r="A93" t="s">
        <v>859</v>
      </c>
      <c r="B93" t="s">
        <v>860</v>
      </c>
      <c r="C93">
        <v>205</v>
      </c>
      <c r="D93" t="s">
        <v>30</v>
      </c>
      <c r="E93">
        <v>53.1</v>
      </c>
      <c r="F93">
        <v>10885.5</v>
      </c>
    </row>
    <row r="94" spans="1:6" x14ac:dyDescent="0.25">
      <c r="A94" t="s">
        <v>861</v>
      </c>
      <c r="B94" t="s">
        <v>862</v>
      </c>
      <c r="C94">
        <v>180</v>
      </c>
      <c r="D94" t="s">
        <v>30</v>
      </c>
      <c r="E94">
        <v>106.2</v>
      </c>
      <c r="F94">
        <v>19116</v>
      </c>
    </row>
    <row r="95" spans="1:6" x14ac:dyDescent="0.25">
      <c r="A95" t="s">
        <v>863</v>
      </c>
      <c r="B95" t="s">
        <v>864</v>
      </c>
      <c r="C95">
        <v>271</v>
      </c>
      <c r="D95" t="s">
        <v>30</v>
      </c>
      <c r="E95">
        <v>64.900000000000006</v>
      </c>
      <c r="F95">
        <v>17587.900000000001</v>
      </c>
    </row>
    <row r="96" spans="1:6" x14ac:dyDescent="0.25">
      <c r="A96" t="s">
        <v>865</v>
      </c>
      <c r="B96" t="s">
        <v>866</v>
      </c>
      <c r="C96">
        <v>363</v>
      </c>
      <c r="D96" t="s">
        <v>30</v>
      </c>
      <c r="E96">
        <v>60.5</v>
      </c>
      <c r="F96">
        <v>21961.5</v>
      </c>
    </row>
    <row r="97" spans="1:6" x14ac:dyDescent="0.25">
      <c r="A97" t="s">
        <v>867</v>
      </c>
      <c r="B97" t="s">
        <v>868</v>
      </c>
      <c r="C97">
        <v>572</v>
      </c>
      <c r="D97" t="s">
        <v>30</v>
      </c>
      <c r="E97">
        <v>19.8296503496504</v>
      </c>
      <c r="F97">
        <v>11342.56</v>
      </c>
    </row>
    <row r="98" spans="1:6" x14ac:dyDescent="0.25">
      <c r="A98" t="s">
        <v>869</v>
      </c>
      <c r="B98" t="s">
        <v>870</v>
      </c>
      <c r="C98">
        <v>11</v>
      </c>
      <c r="D98" t="s">
        <v>30</v>
      </c>
      <c r="E98">
        <v>820.1</v>
      </c>
      <c r="F98">
        <v>9021.1</v>
      </c>
    </row>
    <row r="99" spans="1:6" x14ac:dyDescent="0.25">
      <c r="A99" t="s">
        <v>871</v>
      </c>
      <c r="B99" t="s">
        <v>872</v>
      </c>
      <c r="C99">
        <v>445</v>
      </c>
      <c r="D99" t="s">
        <v>30</v>
      </c>
      <c r="E99">
        <v>48.82</v>
      </c>
      <c r="F99">
        <v>21724.9</v>
      </c>
    </row>
    <row r="100" spans="1:6" x14ac:dyDescent="0.25">
      <c r="A100" t="s">
        <v>873</v>
      </c>
      <c r="B100" t="s">
        <v>874</v>
      </c>
      <c r="C100">
        <v>36</v>
      </c>
      <c r="D100" t="s">
        <v>30</v>
      </c>
      <c r="E100">
        <v>57.53</v>
      </c>
      <c r="F100">
        <v>2071.08</v>
      </c>
    </row>
    <row r="101" spans="1:6" x14ac:dyDescent="0.25">
      <c r="A101" t="s">
        <v>875</v>
      </c>
      <c r="B101" t="s">
        <v>876</v>
      </c>
      <c r="C101">
        <v>4</v>
      </c>
      <c r="D101" t="s">
        <v>30</v>
      </c>
      <c r="E101">
        <v>2267.52</v>
      </c>
      <c r="F101">
        <v>9070.08</v>
      </c>
    </row>
    <row r="102" spans="1:6" x14ac:dyDescent="0.25">
      <c r="A102" t="s">
        <v>877</v>
      </c>
      <c r="B102" t="s">
        <v>878</v>
      </c>
      <c r="C102">
        <v>4</v>
      </c>
      <c r="D102" t="s">
        <v>30</v>
      </c>
      <c r="E102">
        <v>2267.52</v>
      </c>
      <c r="F102">
        <v>9070.08</v>
      </c>
    </row>
    <row r="103" spans="1:6" x14ac:dyDescent="0.25">
      <c r="A103" t="s">
        <v>879</v>
      </c>
      <c r="B103" t="s">
        <v>880</v>
      </c>
      <c r="C103">
        <v>1</v>
      </c>
      <c r="D103" t="s">
        <v>30</v>
      </c>
      <c r="E103">
        <v>2500</v>
      </c>
      <c r="F103">
        <v>2500</v>
      </c>
    </row>
    <row r="104" spans="1:6" x14ac:dyDescent="0.25">
      <c r="A104" t="s">
        <v>881</v>
      </c>
      <c r="B104" t="s">
        <v>882</v>
      </c>
      <c r="C104">
        <v>130</v>
      </c>
      <c r="D104" t="s">
        <v>30</v>
      </c>
      <c r="E104">
        <v>16.52</v>
      </c>
      <c r="F104">
        <v>2147.6</v>
      </c>
    </row>
    <row r="105" spans="1:6" x14ac:dyDescent="0.25">
      <c r="A105" t="s">
        <v>883</v>
      </c>
      <c r="B105" t="s">
        <v>884</v>
      </c>
      <c r="C105">
        <v>600</v>
      </c>
      <c r="D105" t="s">
        <v>30</v>
      </c>
      <c r="E105">
        <v>70.8</v>
      </c>
      <c r="F105">
        <v>42480</v>
      </c>
    </row>
    <row r="106" spans="1:6" x14ac:dyDescent="0.25">
      <c r="A106" t="s">
        <v>885</v>
      </c>
      <c r="B106" t="s">
        <v>886</v>
      </c>
      <c r="C106">
        <v>88</v>
      </c>
      <c r="D106" t="s">
        <v>30</v>
      </c>
      <c r="E106">
        <v>82.6</v>
      </c>
      <c r="F106">
        <v>7268.8</v>
      </c>
    </row>
    <row r="107" spans="1:6" x14ac:dyDescent="0.25">
      <c r="A107" t="s">
        <v>887</v>
      </c>
      <c r="B107" t="s">
        <v>888</v>
      </c>
      <c r="C107">
        <v>2</v>
      </c>
      <c r="D107" t="s">
        <v>30</v>
      </c>
      <c r="E107">
        <v>2950</v>
      </c>
      <c r="F107">
        <v>5900</v>
      </c>
    </row>
    <row r="108" spans="1:6" x14ac:dyDescent="0.25">
      <c r="A108" t="s">
        <v>889</v>
      </c>
      <c r="B108" t="s">
        <v>890</v>
      </c>
      <c r="C108">
        <v>1500</v>
      </c>
      <c r="D108" t="s">
        <v>30</v>
      </c>
      <c r="E108">
        <v>336.3</v>
      </c>
      <c r="F108">
        <v>504450</v>
      </c>
    </row>
    <row r="109" spans="1:6" x14ac:dyDescent="0.25">
      <c r="A109" t="s">
        <v>891</v>
      </c>
      <c r="B109" t="s">
        <v>892</v>
      </c>
      <c r="C109">
        <v>719</v>
      </c>
      <c r="D109" t="s">
        <v>30</v>
      </c>
      <c r="E109">
        <v>13.62</v>
      </c>
      <c r="F109">
        <v>9792.7800000000007</v>
      </c>
    </row>
    <row r="110" spans="1:6" x14ac:dyDescent="0.25">
      <c r="A110" t="s">
        <v>893</v>
      </c>
      <c r="B110" t="s">
        <v>894</v>
      </c>
      <c r="C110">
        <v>57</v>
      </c>
      <c r="D110" t="s">
        <v>30</v>
      </c>
      <c r="E110">
        <v>949.99</v>
      </c>
      <c r="F110">
        <v>54149.43</v>
      </c>
    </row>
    <row r="111" spans="1:6" x14ac:dyDescent="0.25">
      <c r="A111" t="s">
        <v>895</v>
      </c>
      <c r="B111" t="s">
        <v>896</v>
      </c>
      <c r="C111">
        <v>100</v>
      </c>
      <c r="D111" t="s">
        <v>30</v>
      </c>
      <c r="E111">
        <v>1</v>
      </c>
      <c r="F111">
        <v>100</v>
      </c>
    </row>
    <row r="112" spans="1:6" x14ac:dyDescent="0.25">
      <c r="A112" t="s">
        <v>897</v>
      </c>
      <c r="B112" t="s">
        <v>898</v>
      </c>
      <c r="C112">
        <v>2</v>
      </c>
      <c r="D112" t="s">
        <v>30</v>
      </c>
      <c r="E112">
        <v>27710</v>
      </c>
      <c r="F112">
        <v>55420</v>
      </c>
    </row>
    <row r="113" spans="1:6" x14ac:dyDescent="0.25">
      <c r="A113" t="s">
        <v>899</v>
      </c>
      <c r="B113" t="s">
        <v>900</v>
      </c>
      <c r="C113">
        <v>1</v>
      </c>
      <c r="D113" t="s">
        <v>30</v>
      </c>
      <c r="E113">
        <v>27710</v>
      </c>
      <c r="F113">
        <v>27710</v>
      </c>
    </row>
    <row r="114" spans="1:6" x14ac:dyDescent="0.25">
      <c r="A114" t="s">
        <v>901</v>
      </c>
      <c r="B114" t="s">
        <v>902</v>
      </c>
      <c r="C114">
        <v>5</v>
      </c>
      <c r="D114" t="s">
        <v>30</v>
      </c>
      <c r="E114">
        <v>332.76</v>
      </c>
      <c r="F114">
        <v>1663.8</v>
      </c>
    </row>
    <row r="115" spans="1:6" x14ac:dyDescent="0.25">
      <c r="A115" t="s">
        <v>903</v>
      </c>
      <c r="B115" t="s">
        <v>904</v>
      </c>
      <c r="C115">
        <v>3755</v>
      </c>
      <c r="D115" t="s">
        <v>30</v>
      </c>
      <c r="E115">
        <v>1</v>
      </c>
      <c r="F115">
        <v>3755</v>
      </c>
    </row>
    <row r="116" spans="1:6" x14ac:dyDescent="0.25">
      <c r="A116" t="s">
        <v>905</v>
      </c>
      <c r="B116" t="s">
        <v>906</v>
      </c>
      <c r="C116">
        <v>1072</v>
      </c>
      <c r="D116" t="s">
        <v>907</v>
      </c>
      <c r="E116">
        <v>75.793376865671604</v>
      </c>
      <c r="F116">
        <v>81250.5</v>
      </c>
    </row>
    <row r="117" spans="1:6" x14ac:dyDescent="0.25">
      <c r="A117" t="s">
        <v>908</v>
      </c>
      <c r="B117" t="s">
        <v>909</v>
      </c>
      <c r="C117">
        <v>830</v>
      </c>
      <c r="D117" t="s">
        <v>30</v>
      </c>
      <c r="E117">
        <v>3.08765060240964</v>
      </c>
      <c r="F117">
        <v>2562.75</v>
      </c>
    </row>
    <row r="118" spans="1:6" x14ac:dyDescent="0.25">
      <c r="A118" t="s">
        <v>910</v>
      </c>
      <c r="B118" t="s">
        <v>911</v>
      </c>
      <c r="C118">
        <v>190</v>
      </c>
      <c r="D118" t="s">
        <v>30</v>
      </c>
      <c r="E118">
        <v>3.13</v>
      </c>
      <c r="F118">
        <v>594.70000000000005</v>
      </c>
    </row>
    <row r="119" spans="1:6" x14ac:dyDescent="0.25">
      <c r="A119" t="s">
        <v>912</v>
      </c>
      <c r="B119" t="s">
        <v>913</v>
      </c>
      <c r="C119">
        <v>913</v>
      </c>
      <c r="D119" t="s">
        <v>30</v>
      </c>
      <c r="E119">
        <v>30.0832420591457</v>
      </c>
      <c r="F119">
        <v>27466</v>
      </c>
    </row>
    <row r="120" spans="1:6" x14ac:dyDescent="0.25">
      <c r="A120" t="s">
        <v>914</v>
      </c>
      <c r="B120" t="s">
        <v>915</v>
      </c>
      <c r="C120">
        <v>6430</v>
      </c>
      <c r="D120" t="s">
        <v>30</v>
      </c>
      <c r="E120">
        <v>8.2488211508553704</v>
      </c>
      <c r="F120">
        <v>53039.92</v>
      </c>
    </row>
    <row r="121" spans="1:6" x14ac:dyDescent="0.25">
      <c r="A121" t="s">
        <v>916</v>
      </c>
      <c r="B121" t="s">
        <v>917</v>
      </c>
      <c r="C121">
        <v>30</v>
      </c>
      <c r="D121" t="s">
        <v>30</v>
      </c>
      <c r="E121">
        <v>135.69999999999999</v>
      </c>
      <c r="F121">
        <v>4071</v>
      </c>
    </row>
    <row r="122" spans="1:6" x14ac:dyDescent="0.25">
      <c r="A122" t="s">
        <v>918</v>
      </c>
      <c r="B122" t="s">
        <v>919</v>
      </c>
      <c r="C122">
        <v>2333</v>
      </c>
      <c r="D122" t="s">
        <v>30</v>
      </c>
      <c r="E122">
        <v>5</v>
      </c>
      <c r="F122">
        <v>11665</v>
      </c>
    </row>
    <row r="123" spans="1:6" x14ac:dyDescent="0.25">
      <c r="A123" t="s">
        <v>920</v>
      </c>
      <c r="B123" t="s">
        <v>921</v>
      </c>
      <c r="C123">
        <v>96</v>
      </c>
      <c r="D123" t="s">
        <v>30</v>
      </c>
      <c r="E123">
        <v>8.5</v>
      </c>
      <c r="F123">
        <v>816</v>
      </c>
    </row>
    <row r="124" spans="1:6" x14ac:dyDescent="0.25">
      <c r="A124" t="s">
        <v>922</v>
      </c>
      <c r="B124" t="s">
        <v>923</v>
      </c>
      <c r="C124">
        <v>51</v>
      </c>
      <c r="D124" t="s">
        <v>30</v>
      </c>
      <c r="E124">
        <v>8.5</v>
      </c>
      <c r="F124">
        <v>433.5</v>
      </c>
    </row>
    <row r="125" spans="1:6" x14ac:dyDescent="0.25">
      <c r="A125" t="s">
        <v>924</v>
      </c>
      <c r="B125" t="s">
        <v>925</v>
      </c>
      <c r="C125">
        <v>305</v>
      </c>
      <c r="D125" t="s">
        <v>30</v>
      </c>
      <c r="E125">
        <v>16.856590163934399</v>
      </c>
      <c r="F125">
        <v>5141.26</v>
      </c>
    </row>
    <row r="126" spans="1:6" x14ac:dyDescent="0.25">
      <c r="A126" t="s">
        <v>926</v>
      </c>
      <c r="B126" t="s">
        <v>927</v>
      </c>
      <c r="C126">
        <v>229</v>
      </c>
      <c r="D126" t="s">
        <v>30</v>
      </c>
      <c r="E126">
        <v>20.95</v>
      </c>
      <c r="F126">
        <v>4797.55</v>
      </c>
    </row>
    <row r="127" spans="1:6" x14ac:dyDescent="0.25">
      <c r="A127" t="s">
        <v>928</v>
      </c>
      <c r="B127" t="s">
        <v>929</v>
      </c>
      <c r="C127">
        <v>230</v>
      </c>
      <c r="D127" t="s">
        <v>30</v>
      </c>
      <c r="E127">
        <v>20.95</v>
      </c>
      <c r="F127">
        <v>4818.5</v>
      </c>
    </row>
    <row r="128" spans="1:6" x14ac:dyDescent="0.25">
      <c r="A128" t="s">
        <v>930</v>
      </c>
      <c r="B128" t="s">
        <v>931</v>
      </c>
      <c r="C128">
        <v>8</v>
      </c>
      <c r="D128" t="s">
        <v>30</v>
      </c>
      <c r="E128">
        <v>8.5</v>
      </c>
      <c r="F128">
        <v>68</v>
      </c>
    </row>
    <row r="129" spans="1:6" x14ac:dyDescent="0.25">
      <c r="A129" t="s">
        <v>932</v>
      </c>
      <c r="B129" t="s">
        <v>933</v>
      </c>
      <c r="C129">
        <v>1700</v>
      </c>
      <c r="D129" t="s">
        <v>30</v>
      </c>
      <c r="E129">
        <v>40.424305882352897</v>
      </c>
      <c r="F129">
        <v>68721.320000000007</v>
      </c>
    </row>
    <row r="130" spans="1:6" x14ac:dyDescent="0.25">
      <c r="A130" t="s">
        <v>934</v>
      </c>
      <c r="B130" t="s">
        <v>935</v>
      </c>
      <c r="C130">
        <v>96</v>
      </c>
      <c r="D130" t="s">
        <v>30</v>
      </c>
      <c r="E130">
        <v>9.42604166666667</v>
      </c>
      <c r="F130">
        <v>904.9</v>
      </c>
    </row>
    <row r="131" spans="1:6" x14ac:dyDescent="0.25">
      <c r="A131" t="s">
        <v>936</v>
      </c>
      <c r="B131" t="s">
        <v>937</v>
      </c>
      <c r="C131">
        <v>100</v>
      </c>
      <c r="D131" t="s">
        <v>30</v>
      </c>
      <c r="E131">
        <v>28.32</v>
      </c>
      <c r="F131">
        <v>2832</v>
      </c>
    </row>
    <row r="132" spans="1:6" x14ac:dyDescent="0.25">
      <c r="A132" t="s">
        <v>938</v>
      </c>
      <c r="B132" t="s">
        <v>939</v>
      </c>
      <c r="C132">
        <v>100</v>
      </c>
      <c r="D132" t="s">
        <v>30</v>
      </c>
      <c r="E132">
        <v>17</v>
      </c>
      <c r="F132">
        <v>1700</v>
      </c>
    </row>
    <row r="133" spans="1:6" x14ac:dyDescent="0.25">
      <c r="A133" t="s">
        <v>940</v>
      </c>
      <c r="B133" t="s">
        <v>941</v>
      </c>
      <c r="C133">
        <v>429</v>
      </c>
      <c r="D133" t="s">
        <v>30</v>
      </c>
      <c r="E133">
        <v>18.8558041958042</v>
      </c>
      <c r="F133">
        <v>8089.14</v>
      </c>
    </row>
    <row r="134" spans="1:6" x14ac:dyDescent="0.25">
      <c r="A134" t="s">
        <v>942</v>
      </c>
      <c r="B134" t="s">
        <v>943</v>
      </c>
      <c r="C134">
        <v>30</v>
      </c>
      <c r="D134" t="s">
        <v>30</v>
      </c>
      <c r="E134">
        <v>43</v>
      </c>
      <c r="F134">
        <v>1290</v>
      </c>
    </row>
    <row r="135" spans="1:6" x14ac:dyDescent="0.25">
      <c r="A135" t="s">
        <v>944</v>
      </c>
      <c r="B135" t="s">
        <v>943</v>
      </c>
      <c r="C135">
        <v>235</v>
      </c>
      <c r="D135" t="s">
        <v>30</v>
      </c>
      <c r="E135">
        <v>20.95</v>
      </c>
      <c r="F135">
        <v>4923.25</v>
      </c>
    </row>
    <row r="136" spans="1:6" x14ac:dyDescent="0.25">
      <c r="A136" t="s">
        <v>945</v>
      </c>
      <c r="B136" t="s">
        <v>946</v>
      </c>
      <c r="C136">
        <v>236</v>
      </c>
      <c r="D136" t="s">
        <v>30</v>
      </c>
      <c r="E136">
        <v>23.69</v>
      </c>
      <c r="F136">
        <v>5590.84</v>
      </c>
    </row>
    <row r="137" spans="1:6" x14ac:dyDescent="0.25">
      <c r="A137" t="s">
        <v>947</v>
      </c>
      <c r="B137" t="s">
        <v>948</v>
      </c>
      <c r="C137">
        <v>9</v>
      </c>
      <c r="D137" t="s">
        <v>30</v>
      </c>
      <c r="E137">
        <v>631.29999999999995</v>
      </c>
      <c r="F137">
        <v>5681.7</v>
      </c>
    </row>
    <row r="138" spans="1:6" x14ac:dyDescent="0.25">
      <c r="A138" t="s">
        <v>949</v>
      </c>
      <c r="B138" t="s">
        <v>950</v>
      </c>
      <c r="C138">
        <v>14</v>
      </c>
      <c r="D138" t="s">
        <v>30</v>
      </c>
      <c r="E138">
        <v>1</v>
      </c>
      <c r="F138">
        <v>14</v>
      </c>
    </row>
    <row r="139" spans="1:6" x14ac:dyDescent="0.25">
      <c r="A139" t="s">
        <v>951</v>
      </c>
      <c r="B139" t="s">
        <v>952</v>
      </c>
      <c r="C139">
        <v>3073</v>
      </c>
      <c r="D139" t="s">
        <v>30</v>
      </c>
      <c r="E139">
        <v>48.192229092092397</v>
      </c>
      <c r="F139">
        <v>148094.72</v>
      </c>
    </row>
    <row r="140" spans="1:6" ht="30" x14ac:dyDescent="0.25">
      <c r="A140" t="s">
        <v>953</v>
      </c>
      <c r="B140" s="1" t="s">
        <v>954</v>
      </c>
      <c r="C140">
        <v>360</v>
      </c>
      <c r="D140" t="s">
        <v>30</v>
      </c>
      <c r="E140">
        <v>1</v>
      </c>
      <c r="F140">
        <v>360</v>
      </c>
    </row>
    <row r="141" spans="1:6" x14ac:dyDescent="0.25">
      <c r="A141" t="s">
        <v>955</v>
      </c>
      <c r="B141" t="s">
        <v>956</v>
      </c>
      <c r="C141">
        <v>20</v>
      </c>
      <c r="D141" t="s">
        <v>957</v>
      </c>
      <c r="E141">
        <v>353.75</v>
      </c>
      <c r="F141">
        <v>7075</v>
      </c>
    </row>
    <row r="142" spans="1:6" x14ac:dyDescent="0.25">
      <c r="A142" t="s">
        <v>958</v>
      </c>
      <c r="B142" t="s">
        <v>959</v>
      </c>
      <c r="C142">
        <v>7</v>
      </c>
      <c r="D142" t="s">
        <v>30</v>
      </c>
      <c r="E142">
        <v>337.48</v>
      </c>
      <c r="F142">
        <v>2362.36</v>
      </c>
    </row>
    <row r="143" spans="1:6" x14ac:dyDescent="0.25">
      <c r="A143" t="s">
        <v>960</v>
      </c>
      <c r="B143" t="s">
        <v>961</v>
      </c>
      <c r="C143">
        <v>2</v>
      </c>
      <c r="D143" t="s">
        <v>30</v>
      </c>
      <c r="E143">
        <v>1256.7</v>
      </c>
      <c r="F143">
        <v>2513.4</v>
      </c>
    </row>
    <row r="144" spans="1:6" x14ac:dyDescent="0.25">
      <c r="A144" t="s">
        <v>962</v>
      </c>
      <c r="B144" t="s">
        <v>963</v>
      </c>
      <c r="C144">
        <v>1841</v>
      </c>
      <c r="D144" t="s">
        <v>957</v>
      </c>
      <c r="E144">
        <v>7.4312330255296004</v>
      </c>
      <c r="F144">
        <v>13680.9</v>
      </c>
    </row>
    <row r="145" spans="1:6" x14ac:dyDescent="0.25">
      <c r="A145" t="s">
        <v>964</v>
      </c>
      <c r="B145" t="s">
        <v>965</v>
      </c>
      <c r="C145">
        <v>133</v>
      </c>
      <c r="D145" t="s">
        <v>957</v>
      </c>
      <c r="E145">
        <v>836.47368421052602</v>
      </c>
      <c r="F145">
        <v>111251</v>
      </c>
    </row>
    <row r="146" spans="1:6" x14ac:dyDescent="0.25">
      <c r="A146" t="s">
        <v>966</v>
      </c>
      <c r="B146" t="s">
        <v>967</v>
      </c>
      <c r="C146">
        <v>9</v>
      </c>
      <c r="D146" t="s">
        <v>30</v>
      </c>
      <c r="E146">
        <v>280.83999999999997</v>
      </c>
      <c r="F146">
        <v>2527.56</v>
      </c>
    </row>
    <row r="147" spans="1:6" x14ac:dyDescent="0.25">
      <c r="A147" t="s">
        <v>968</v>
      </c>
      <c r="B147" t="s">
        <v>969</v>
      </c>
      <c r="C147">
        <v>74</v>
      </c>
      <c r="D147" t="s">
        <v>957</v>
      </c>
      <c r="E147">
        <v>369.75</v>
      </c>
      <c r="F147">
        <v>27361.5</v>
      </c>
    </row>
    <row r="148" spans="1:6" x14ac:dyDescent="0.25">
      <c r="A148" t="s">
        <v>970</v>
      </c>
      <c r="B148" t="s">
        <v>971</v>
      </c>
      <c r="C148">
        <v>44</v>
      </c>
      <c r="D148" t="s">
        <v>30</v>
      </c>
      <c r="E148">
        <v>35.4</v>
      </c>
      <c r="F148">
        <v>1557.6</v>
      </c>
    </row>
    <row r="149" spans="1:6" x14ac:dyDescent="0.25">
      <c r="A149" t="s">
        <v>972</v>
      </c>
      <c r="B149" t="s">
        <v>973</v>
      </c>
      <c r="C149">
        <v>309</v>
      </c>
      <c r="D149" t="s">
        <v>974</v>
      </c>
      <c r="E149">
        <v>312.16181229773503</v>
      </c>
      <c r="F149">
        <v>96458</v>
      </c>
    </row>
    <row r="150" spans="1:6" x14ac:dyDescent="0.25">
      <c r="A150" t="s">
        <v>975</v>
      </c>
      <c r="B150" t="s">
        <v>976</v>
      </c>
      <c r="C150">
        <v>2106</v>
      </c>
      <c r="D150" t="s">
        <v>30</v>
      </c>
      <c r="E150">
        <v>18.600000000000001</v>
      </c>
      <c r="F150">
        <v>39171.599999999999</v>
      </c>
    </row>
    <row r="151" spans="1:6" x14ac:dyDescent="0.25">
      <c r="A151" t="s">
        <v>977</v>
      </c>
      <c r="B151" t="s">
        <v>978</v>
      </c>
      <c r="C151">
        <v>12</v>
      </c>
      <c r="D151" t="s">
        <v>30</v>
      </c>
      <c r="E151">
        <v>1888</v>
      </c>
      <c r="F151">
        <v>22656</v>
      </c>
    </row>
    <row r="152" spans="1:6" x14ac:dyDescent="0.25">
      <c r="A152" t="s">
        <v>979</v>
      </c>
      <c r="B152" t="s">
        <v>980</v>
      </c>
      <c r="C152">
        <v>1703</v>
      </c>
      <c r="D152" t="s">
        <v>957</v>
      </c>
      <c r="E152">
        <v>234.20064591896701</v>
      </c>
      <c r="F152">
        <v>398843.7</v>
      </c>
    </row>
    <row r="153" spans="1:6" x14ac:dyDescent="0.25">
      <c r="A153" t="s">
        <v>981</v>
      </c>
      <c r="B153" t="s">
        <v>982</v>
      </c>
      <c r="C153">
        <v>435</v>
      </c>
      <c r="D153" t="s">
        <v>957</v>
      </c>
      <c r="E153">
        <v>307.98</v>
      </c>
      <c r="F153">
        <v>133971.29999999999</v>
      </c>
    </row>
    <row r="154" spans="1:6" x14ac:dyDescent="0.25">
      <c r="A154" t="s">
        <v>983</v>
      </c>
      <c r="B154" t="s">
        <v>984</v>
      </c>
      <c r="C154">
        <v>31</v>
      </c>
      <c r="D154" t="s">
        <v>957</v>
      </c>
      <c r="E154">
        <v>483.8</v>
      </c>
      <c r="F154">
        <v>14997.8</v>
      </c>
    </row>
    <row r="155" spans="1:6" x14ac:dyDescent="0.25">
      <c r="A155" t="s">
        <v>985</v>
      </c>
      <c r="B155" t="s">
        <v>986</v>
      </c>
      <c r="C155">
        <v>1130</v>
      </c>
      <c r="D155" t="s">
        <v>30</v>
      </c>
      <c r="E155">
        <v>16</v>
      </c>
      <c r="F155">
        <v>18080</v>
      </c>
    </row>
    <row r="156" spans="1:6" x14ac:dyDescent="0.25">
      <c r="A156" t="s">
        <v>987</v>
      </c>
      <c r="B156" t="s">
        <v>988</v>
      </c>
      <c r="C156">
        <v>46</v>
      </c>
      <c r="D156" t="s">
        <v>957</v>
      </c>
      <c r="E156">
        <v>287.45</v>
      </c>
      <c r="F156">
        <v>13222.7</v>
      </c>
    </row>
    <row r="157" spans="1:6" x14ac:dyDescent="0.25">
      <c r="A157" t="s">
        <v>989</v>
      </c>
      <c r="B157" t="s">
        <v>990</v>
      </c>
      <c r="C157">
        <v>1</v>
      </c>
      <c r="D157" t="s">
        <v>30</v>
      </c>
      <c r="E157">
        <v>1770</v>
      </c>
      <c r="F157">
        <v>1770</v>
      </c>
    </row>
    <row r="158" spans="1:6" x14ac:dyDescent="0.25">
      <c r="A158" t="s">
        <v>991</v>
      </c>
      <c r="B158" t="s">
        <v>992</v>
      </c>
      <c r="C158">
        <v>5691</v>
      </c>
      <c r="D158" t="s">
        <v>30</v>
      </c>
      <c r="E158">
        <v>2.27</v>
      </c>
      <c r="F158">
        <v>12918.57</v>
      </c>
    </row>
    <row r="159" spans="1:6" x14ac:dyDescent="0.25">
      <c r="A159" t="s">
        <v>993</v>
      </c>
      <c r="B159" t="s">
        <v>994</v>
      </c>
      <c r="C159">
        <v>198</v>
      </c>
      <c r="D159" t="s">
        <v>30</v>
      </c>
      <c r="E159">
        <v>62.521212121212102</v>
      </c>
      <c r="F159">
        <v>12379.2</v>
      </c>
    </row>
    <row r="160" spans="1:6" x14ac:dyDescent="0.25">
      <c r="A160" t="s">
        <v>995</v>
      </c>
      <c r="B160" t="s">
        <v>996</v>
      </c>
      <c r="C160">
        <v>506</v>
      </c>
      <c r="D160" t="s">
        <v>30</v>
      </c>
      <c r="E160">
        <v>48.3</v>
      </c>
      <c r="F160">
        <v>24439.8</v>
      </c>
    </row>
    <row r="161" spans="1:6" x14ac:dyDescent="0.25">
      <c r="A161" t="s">
        <v>997</v>
      </c>
      <c r="B161" t="s">
        <v>998</v>
      </c>
      <c r="C161">
        <v>100</v>
      </c>
      <c r="D161" t="s">
        <v>30</v>
      </c>
      <c r="E161">
        <v>85.5</v>
      </c>
      <c r="F161">
        <v>8550</v>
      </c>
    </row>
    <row r="162" spans="1:6" x14ac:dyDescent="0.25">
      <c r="A162" t="s">
        <v>999</v>
      </c>
      <c r="B162" t="s">
        <v>1000</v>
      </c>
      <c r="C162">
        <v>222</v>
      </c>
      <c r="D162" t="s">
        <v>30</v>
      </c>
      <c r="E162">
        <v>10.54</v>
      </c>
      <c r="F162">
        <v>2339.88</v>
      </c>
    </row>
    <row r="163" spans="1:6" x14ac:dyDescent="0.25">
      <c r="A163" t="s">
        <v>1001</v>
      </c>
      <c r="B163" t="s">
        <v>1002</v>
      </c>
      <c r="C163">
        <v>289</v>
      </c>
      <c r="D163" t="s">
        <v>30</v>
      </c>
      <c r="E163">
        <v>12.74</v>
      </c>
      <c r="F163">
        <v>3681.86</v>
      </c>
    </row>
    <row r="164" spans="1:6" x14ac:dyDescent="0.25">
      <c r="A164" t="s">
        <v>1003</v>
      </c>
      <c r="B164" t="s">
        <v>1004</v>
      </c>
      <c r="C164">
        <v>6</v>
      </c>
      <c r="D164" t="s">
        <v>30</v>
      </c>
      <c r="E164">
        <v>240.833333333333</v>
      </c>
      <c r="F164">
        <v>1445</v>
      </c>
    </row>
    <row r="165" spans="1:6" x14ac:dyDescent="0.25">
      <c r="A165" t="s">
        <v>1005</v>
      </c>
      <c r="B165" t="s">
        <v>1006</v>
      </c>
      <c r="C165">
        <v>15</v>
      </c>
      <c r="D165" t="s">
        <v>30</v>
      </c>
      <c r="E165">
        <v>308.99</v>
      </c>
      <c r="F165">
        <v>4634.8500000000004</v>
      </c>
    </row>
    <row r="166" spans="1:6" x14ac:dyDescent="0.25">
      <c r="A166" t="s">
        <v>1007</v>
      </c>
      <c r="B166" t="s">
        <v>1008</v>
      </c>
      <c r="C166">
        <v>388</v>
      </c>
      <c r="D166" t="s">
        <v>30</v>
      </c>
      <c r="E166">
        <v>17.149999999999999</v>
      </c>
      <c r="F166">
        <v>6654.2</v>
      </c>
    </row>
    <row r="167" spans="1:6" x14ac:dyDescent="0.25">
      <c r="A167" t="s">
        <v>1009</v>
      </c>
      <c r="B167" t="s">
        <v>1010</v>
      </c>
      <c r="C167">
        <v>125</v>
      </c>
      <c r="D167" t="s">
        <v>30</v>
      </c>
      <c r="E167">
        <v>985</v>
      </c>
      <c r="F167">
        <v>123125</v>
      </c>
    </row>
    <row r="168" spans="1:6" x14ac:dyDescent="0.25">
      <c r="A168" t="s">
        <v>1011</v>
      </c>
      <c r="B168" t="s">
        <v>1012</v>
      </c>
      <c r="C168">
        <v>509</v>
      </c>
      <c r="D168" t="s">
        <v>30</v>
      </c>
      <c r="E168">
        <v>270.444597249509</v>
      </c>
      <c r="F168">
        <v>137656.29999999999</v>
      </c>
    </row>
    <row r="169" spans="1:6" x14ac:dyDescent="0.25">
      <c r="A169" t="s">
        <v>1013</v>
      </c>
      <c r="B169" t="s">
        <v>1014</v>
      </c>
      <c r="C169">
        <v>89</v>
      </c>
      <c r="D169" t="s">
        <v>30</v>
      </c>
      <c r="E169">
        <v>1</v>
      </c>
      <c r="F169">
        <v>89</v>
      </c>
    </row>
    <row r="170" spans="1:6" x14ac:dyDescent="0.25">
      <c r="A170" t="s">
        <v>1015</v>
      </c>
      <c r="B170" t="s">
        <v>1016</v>
      </c>
      <c r="C170">
        <v>150</v>
      </c>
      <c r="D170" t="s">
        <v>30</v>
      </c>
      <c r="E170">
        <v>23.54</v>
      </c>
      <c r="F170">
        <v>3531</v>
      </c>
    </row>
    <row r="171" spans="1:6" x14ac:dyDescent="0.25">
      <c r="A171" t="s">
        <v>1017</v>
      </c>
      <c r="B171" t="s">
        <v>1018</v>
      </c>
      <c r="C171">
        <v>123</v>
      </c>
      <c r="D171" t="s">
        <v>30</v>
      </c>
      <c r="E171">
        <v>391.44081300813002</v>
      </c>
      <c r="F171">
        <v>48147.22</v>
      </c>
    </row>
    <row r="172" spans="1:6" x14ac:dyDescent="0.25">
      <c r="A172" t="s">
        <v>1019</v>
      </c>
      <c r="B172" t="s">
        <v>1020</v>
      </c>
      <c r="C172">
        <v>78</v>
      </c>
      <c r="D172" t="s">
        <v>30</v>
      </c>
      <c r="E172">
        <v>35.488589743589699</v>
      </c>
      <c r="F172">
        <v>2768.11</v>
      </c>
    </row>
    <row r="173" spans="1:6" x14ac:dyDescent="0.25">
      <c r="A173" t="s">
        <v>1021</v>
      </c>
      <c r="B173" t="s">
        <v>1022</v>
      </c>
      <c r="C173">
        <v>68</v>
      </c>
      <c r="D173" t="s">
        <v>30</v>
      </c>
      <c r="E173">
        <v>36.3288235294118</v>
      </c>
      <c r="F173">
        <v>2470.36</v>
      </c>
    </row>
    <row r="174" spans="1:6" x14ac:dyDescent="0.25">
      <c r="A174" t="s">
        <v>1023</v>
      </c>
      <c r="B174" t="s">
        <v>1024</v>
      </c>
      <c r="C174">
        <v>19</v>
      </c>
      <c r="D174" t="s">
        <v>30</v>
      </c>
      <c r="E174">
        <v>59.740526315789502</v>
      </c>
      <c r="F174">
        <v>1135.07</v>
      </c>
    </row>
    <row r="175" spans="1:6" x14ac:dyDescent="0.25">
      <c r="A175" t="s">
        <v>1025</v>
      </c>
      <c r="B175" t="s">
        <v>1026</v>
      </c>
      <c r="C175">
        <v>901</v>
      </c>
      <c r="D175" t="s">
        <v>30</v>
      </c>
      <c r="E175">
        <v>14.795460599334101</v>
      </c>
      <c r="F175">
        <v>13330.71</v>
      </c>
    </row>
    <row r="176" spans="1:6" x14ac:dyDescent="0.25">
      <c r="A176" t="s">
        <v>1027</v>
      </c>
      <c r="B176" t="s">
        <v>1028</v>
      </c>
      <c r="C176">
        <v>335</v>
      </c>
      <c r="D176" t="s">
        <v>30</v>
      </c>
      <c r="E176">
        <v>17.752597014925399</v>
      </c>
      <c r="F176">
        <v>5947.12</v>
      </c>
    </row>
    <row r="177" spans="1:6" x14ac:dyDescent="0.25">
      <c r="A177" t="s">
        <v>1029</v>
      </c>
      <c r="B177" t="s">
        <v>1030</v>
      </c>
      <c r="C177">
        <v>480</v>
      </c>
      <c r="D177" t="s">
        <v>30</v>
      </c>
      <c r="E177">
        <v>14.1023333333333</v>
      </c>
      <c r="F177">
        <v>6769.12</v>
      </c>
    </row>
    <row r="178" spans="1:6" x14ac:dyDescent="0.25">
      <c r="A178" t="s">
        <v>1031</v>
      </c>
      <c r="B178" t="s">
        <v>1032</v>
      </c>
      <c r="C178">
        <v>300</v>
      </c>
      <c r="D178" t="s">
        <v>30</v>
      </c>
      <c r="E178">
        <v>19.28</v>
      </c>
      <c r="F178">
        <v>5784</v>
      </c>
    </row>
    <row r="179" spans="1:6" x14ac:dyDescent="0.25">
      <c r="A179" t="s">
        <v>1033</v>
      </c>
      <c r="B179" t="s">
        <v>1034</v>
      </c>
      <c r="C179">
        <v>2</v>
      </c>
      <c r="D179" t="s">
        <v>30</v>
      </c>
      <c r="E179">
        <v>630.32000000000005</v>
      </c>
      <c r="F179">
        <v>1260.6400000000001</v>
      </c>
    </row>
    <row r="180" spans="1:6" x14ac:dyDescent="0.25">
      <c r="A180" t="s">
        <v>1035</v>
      </c>
      <c r="B180" t="s">
        <v>1036</v>
      </c>
      <c r="C180">
        <v>1978</v>
      </c>
      <c r="D180" t="s">
        <v>30</v>
      </c>
      <c r="E180">
        <v>13.8349848331648</v>
      </c>
      <c r="F180">
        <v>27365.599999999999</v>
      </c>
    </row>
    <row r="181" spans="1:6" x14ac:dyDescent="0.25">
      <c r="A181" t="s">
        <v>1037</v>
      </c>
      <c r="B181" t="s">
        <v>1038</v>
      </c>
      <c r="C181">
        <v>350</v>
      </c>
      <c r="D181" t="s">
        <v>30</v>
      </c>
      <c r="E181">
        <v>1</v>
      </c>
      <c r="F181">
        <v>350</v>
      </c>
    </row>
    <row r="182" spans="1:6" x14ac:dyDescent="0.25">
      <c r="A182" t="s">
        <v>1039</v>
      </c>
      <c r="B182" t="s">
        <v>1040</v>
      </c>
      <c r="C182">
        <v>3</v>
      </c>
      <c r="D182" t="s">
        <v>30</v>
      </c>
      <c r="E182">
        <v>1</v>
      </c>
      <c r="F182">
        <v>3</v>
      </c>
    </row>
    <row r="183" spans="1:6" x14ac:dyDescent="0.25">
      <c r="A183" t="s">
        <v>1041</v>
      </c>
      <c r="B183" t="s">
        <v>1042</v>
      </c>
      <c r="C183">
        <v>241</v>
      </c>
      <c r="D183" t="s">
        <v>30</v>
      </c>
      <c r="E183">
        <v>35.4</v>
      </c>
      <c r="F183">
        <v>8531.4</v>
      </c>
    </row>
    <row r="184" spans="1:6" x14ac:dyDescent="0.25">
      <c r="A184" t="s">
        <v>1043</v>
      </c>
      <c r="B184" t="s">
        <v>1044</v>
      </c>
      <c r="C184">
        <v>32</v>
      </c>
      <c r="D184" t="s">
        <v>30</v>
      </c>
      <c r="E184">
        <v>135.21250000000001</v>
      </c>
      <c r="F184">
        <v>4326.8</v>
      </c>
    </row>
    <row r="185" spans="1:6" x14ac:dyDescent="0.25">
      <c r="A185" t="s">
        <v>1045</v>
      </c>
      <c r="B185" t="s">
        <v>1046</v>
      </c>
      <c r="C185">
        <v>2978</v>
      </c>
      <c r="D185" t="s">
        <v>30</v>
      </c>
      <c r="E185">
        <v>3.84</v>
      </c>
      <c r="F185">
        <v>11435.52</v>
      </c>
    </row>
    <row r="186" spans="1:6" x14ac:dyDescent="0.25">
      <c r="A186" t="s">
        <v>1047</v>
      </c>
      <c r="B186" t="s">
        <v>1048</v>
      </c>
      <c r="C186">
        <v>9571</v>
      </c>
      <c r="D186" t="s">
        <v>30</v>
      </c>
      <c r="E186">
        <v>1.7582133528366899</v>
      </c>
      <c r="F186">
        <v>16827.86</v>
      </c>
    </row>
    <row r="187" spans="1:6" x14ac:dyDescent="0.25">
      <c r="A187" t="s">
        <v>1049</v>
      </c>
      <c r="B187" t="s">
        <v>1050</v>
      </c>
      <c r="C187">
        <v>4276</v>
      </c>
      <c r="D187" t="s">
        <v>30</v>
      </c>
      <c r="E187">
        <v>1.2</v>
      </c>
      <c r="F187">
        <v>5131.2</v>
      </c>
    </row>
    <row r="188" spans="1:6" x14ac:dyDescent="0.25">
      <c r="A188" t="s">
        <v>1051</v>
      </c>
      <c r="B188" t="s">
        <v>1052</v>
      </c>
      <c r="C188">
        <v>3679</v>
      </c>
      <c r="D188" t="s">
        <v>30</v>
      </c>
      <c r="E188">
        <v>14.4960260940473</v>
      </c>
      <c r="F188">
        <v>53330.879999999997</v>
      </c>
    </row>
    <row r="189" spans="1:6" x14ac:dyDescent="0.25">
      <c r="A189" t="s">
        <v>1053</v>
      </c>
      <c r="B189" t="s">
        <v>1054</v>
      </c>
      <c r="C189">
        <v>321</v>
      </c>
      <c r="D189" t="s">
        <v>30</v>
      </c>
      <c r="E189">
        <v>4.43</v>
      </c>
      <c r="F189">
        <v>1422.03</v>
      </c>
    </row>
    <row r="190" spans="1:6" x14ac:dyDescent="0.25">
      <c r="A190" t="s">
        <v>1055</v>
      </c>
      <c r="B190" t="s">
        <v>1056</v>
      </c>
      <c r="C190">
        <v>6825</v>
      </c>
      <c r="D190" t="s">
        <v>30</v>
      </c>
      <c r="E190">
        <v>5.4722710622710604</v>
      </c>
      <c r="F190">
        <v>37348.25</v>
      </c>
    </row>
    <row r="191" spans="1:6" x14ac:dyDescent="0.25">
      <c r="A191" t="s">
        <v>1057</v>
      </c>
      <c r="B191" t="s">
        <v>1058</v>
      </c>
      <c r="C191">
        <v>1612</v>
      </c>
      <c r="D191" t="s">
        <v>30</v>
      </c>
      <c r="E191">
        <v>5.66</v>
      </c>
      <c r="F191">
        <v>9123.92</v>
      </c>
    </row>
    <row r="192" spans="1:6" x14ac:dyDescent="0.25">
      <c r="A192" t="s">
        <v>1059</v>
      </c>
      <c r="B192" t="s">
        <v>1060</v>
      </c>
      <c r="C192">
        <v>2322</v>
      </c>
      <c r="D192" t="s">
        <v>30</v>
      </c>
      <c r="E192">
        <v>5.66</v>
      </c>
      <c r="F192">
        <v>13142.52</v>
      </c>
    </row>
    <row r="193" spans="1:6" x14ac:dyDescent="0.25">
      <c r="A193" t="s">
        <v>1061</v>
      </c>
      <c r="B193" t="s">
        <v>1062</v>
      </c>
      <c r="C193">
        <v>1</v>
      </c>
      <c r="D193" t="s">
        <v>30</v>
      </c>
      <c r="E193">
        <v>5260.44</v>
      </c>
      <c r="F193">
        <v>5260.44</v>
      </c>
    </row>
    <row r="194" spans="1:6" x14ac:dyDescent="0.25">
      <c r="A194" t="s">
        <v>1063</v>
      </c>
      <c r="B194" t="s">
        <v>1064</v>
      </c>
      <c r="C194">
        <v>200</v>
      </c>
      <c r="D194" t="s">
        <v>30</v>
      </c>
      <c r="E194">
        <v>105.02</v>
      </c>
      <c r="F194">
        <v>21004</v>
      </c>
    </row>
    <row r="195" spans="1:6" x14ac:dyDescent="0.25">
      <c r="A195" t="s">
        <v>1065</v>
      </c>
      <c r="B195" t="s">
        <v>1066</v>
      </c>
      <c r="C195">
        <v>1</v>
      </c>
      <c r="D195" t="s">
        <v>1067</v>
      </c>
      <c r="E195">
        <v>2891</v>
      </c>
      <c r="F195">
        <v>2891</v>
      </c>
    </row>
    <row r="196" spans="1:6" x14ac:dyDescent="0.25">
      <c r="A196" t="s">
        <v>1068</v>
      </c>
      <c r="B196" t="s">
        <v>1069</v>
      </c>
      <c r="C196">
        <v>5</v>
      </c>
      <c r="D196" t="s">
        <v>30</v>
      </c>
      <c r="E196">
        <v>810</v>
      </c>
      <c r="F196">
        <v>4050</v>
      </c>
    </row>
    <row r="197" spans="1:6" x14ac:dyDescent="0.25">
      <c r="A197" t="s">
        <v>1070</v>
      </c>
      <c r="B197" t="s">
        <v>1071</v>
      </c>
      <c r="C197">
        <v>224</v>
      </c>
      <c r="D197" t="s">
        <v>30</v>
      </c>
      <c r="E197">
        <v>86.14</v>
      </c>
      <c r="F197">
        <v>19295.36</v>
      </c>
    </row>
    <row r="198" spans="1:6" x14ac:dyDescent="0.25">
      <c r="A198" t="s">
        <v>1072</v>
      </c>
      <c r="B198" t="s">
        <v>1073</v>
      </c>
      <c r="C198">
        <v>557</v>
      </c>
      <c r="D198" t="s">
        <v>30</v>
      </c>
      <c r="E198">
        <v>67.412926391382399</v>
      </c>
      <c r="F198">
        <v>37549</v>
      </c>
    </row>
    <row r="199" spans="1:6" x14ac:dyDescent="0.25">
      <c r="A199" t="s">
        <v>1074</v>
      </c>
      <c r="B199" t="s">
        <v>1075</v>
      </c>
      <c r="C199">
        <v>150</v>
      </c>
      <c r="D199" t="s">
        <v>30</v>
      </c>
      <c r="E199">
        <v>36.26</v>
      </c>
      <c r="F199">
        <v>5439</v>
      </c>
    </row>
    <row r="200" spans="1:6" x14ac:dyDescent="0.25">
      <c r="A200" t="s">
        <v>1076</v>
      </c>
      <c r="B200" t="s">
        <v>1077</v>
      </c>
      <c r="C200">
        <v>34</v>
      </c>
      <c r="D200" t="s">
        <v>30</v>
      </c>
      <c r="E200">
        <v>118</v>
      </c>
      <c r="F200">
        <v>4012</v>
      </c>
    </row>
    <row r="201" spans="1:6" x14ac:dyDescent="0.25">
      <c r="A201" t="s">
        <v>1078</v>
      </c>
      <c r="B201" t="s">
        <v>1079</v>
      </c>
      <c r="C201">
        <v>7</v>
      </c>
      <c r="D201" t="s">
        <v>30</v>
      </c>
      <c r="E201">
        <v>57.62</v>
      </c>
      <c r="F201">
        <v>403.34</v>
      </c>
    </row>
    <row r="202" spans="1:6" x14ac:dyDescent="0.25">
      <c r="A202" t="s">
        <v>1080</v>
      </c>
      <c r="B202" t="s">
        <v>1081</v>
      </c>
      <c r="C202">
        <v>7</v>
      </c>
      <c r="D202" t="s">
        <v>30</v>
      </c>
      <c r="E202">
        <v>57.62</v>
      </c>
      <c r="F202">
        <v>403.34</v>
      </c>
    </row>
    <row r="203" spans="1:6" x14ac:dyDescent="0.25">
      <c r="A203" t="s">
        <v>1082</v>
      </c>
      <c r="B203" t="s">
        <v>1083</v>
      </c>
      <c r="C203">
        <v>36</v>
      </c>
      <c r="D203" t="s">
        <v>30</v>
      </c>
      <c r="E203">
        <v>101</v>
      </c>
      <c r="F203">
        <v>3636</v>
      </c>
    </row>
    <row r="204" spans="1:6" x14ac:dyDescent="0.25">
      <c r="A204" t="s">
        <v>1084</v>
      </c>
      <c r="B204" t="s">
        <v>1085</v>
      </c>
      <c r="C204">
        <v>4</v>
      </c>
      <c r="D204" t="s">
        <v>30</v>
      </c>
      <c r="E204">
        <v>12192.66</v>
      </c>
      <c r="F204">
        <v>48770.64</v>
      </c>
    </row>
    <row r="205" spans="1:6" x14ac:dyDescent="0.25">
      <c r="A205" t="s">
        <v>1086</v>
      </c>
      <c r="B205" t="s">
        <v>1087</v>
      </c>
      <c r="C205">
        <v>1</v>
      </c>
      <c r="D205" t="s">
        <v>30</v>
      </c>
      <c r="E205">
        <v>2750</v>
      </c>
      <c r="F205">
        <v>2750</v>
      </c>
    </row>
    <row r="206" spans="1:6" x14ac:dyDescent="0.25">
      <c r="A206" t="s">
        <v>1088</v>
      </c>
      <c r="B206" t="s">
        <v>1089</v>
      </c>
      <c r="C206">
        <v>9</v>
      </c>
      <c r="D206" t="s">
        <v>30</v>
      </c>
      <c r="E206">
        <v>649.73666666666702</v>
      </c>
      <c r="F206">
        <v>5847.63</v>
      </c>
    </row>
    <row r="207" spans="1:6" x14ac:dyDescent="0.25">
      <c r="A207" t="s">
        <v>1090</v>
      </c>
      <c r="B207" t="s">
        <v>1091</v>
      </c>
      <c r="C207">
        <v>3</v>
      </c>
      <c r="D207" t="s">
        <v>30</v>
      </c>
      <c r="E207">
        <v>414.71</v>
      </c>
      <c r="F207">
        <v>1244.1300000000001</v>
      </c>
    </row>
    <row r="208" spans="1:6" x14ac:dyDescent="0.25">
      <c r="A208" t="s">
        <v>1092</v>
      </c>
      <c r="B208" t="s">
        <v>1093</v>
      </c>
      <c r="C208">
        <v>10</v>
      </c>
      <c r="D208" t="s">
        <v>30</v>
      </c>
      <c r="E208">
        <v>4613.87</v>
      </c>
      <c r="F208">
        <v>46138.7</v>
      </c>
    </row>
    <row r="209" spans="1:6" x14ac:dyDescent="0.25">
      <c r="A209" t="s">
        <v>1094</v>
      </c>
      <c r="B209" t="s">
        <v>1095</v>
      </c>
      <c r="C209">
        <v>18</v>
      </c>
      <c r="D209" t="s">
        <v>30</v>
      </c>
      <c r="E209">
        <v>3535.87</v>
      </c>
      <c r="F209">
        <v>63645.66</v>
      </c>
    </row>
    <row r="210" spans="1:6" x14ac:dyDescent="0.25">
      <c r="A210" t="s">
        <v>1096</v>
      </c>
      <c r="B210" t="s">
        <v>1097</v>
      </c>
      <c r="C210">
        <v>3</v>
      </c>
      <c r="D210" t="s">
        <v>30</v>
      </c>
      <c r="E210">
        <v>15244.66</v>
      </c>
      <c r="F210">
        <v>45733.98</v>
      </c>
    </row>
    <row r="211" spans="1:6" x14ac:dyDescent="0.25">
      <c r="A211" t="s">
        <v>1098</v>
      </c>
      <c r="B211" t="s">
        <v>1099</v>
      </c>
      <c r="C211">
        <v>10</v>
      </c>
      <c r="D211" t="s">
        <v>30</v>
      </c>
      <c r="E211">
        <v>14952.114</v>
      </c>
      <c r="F211">
        <v>149521.14000000001</v>
      </c>
    </row>
    <row r="212" spans="1:6" x14ac:dyDescent="0.25">
      <c r="A212" t="s">
        <v>1100</v>
      </c>
      <c r="B212" t="s">
        <v>1101</v>
      </c>
      <c r="C212">
        <v>39</v>
      </c>
      <c r="D212" t="s">
        <v>30</v>
      </c>
      <c r="E212">
        <v>7160.68</v>
      </c>
      <c r="F212">
        <v>279266.52</v>
      </c>
    </row>
    <row r="213" spans="1:6" x14ac:dyDescent="0.25">
      <c r="A213" t="s">
        <v>1102</v>
      </c>
      <c r="B213" t="s">
        <v>1103</v>
      </c>
      <c r="C213">
        <v>24</v>
      </c>
      <c r="D213" t="s">
        <v>30</v>
      </c>
      <c r="E213">
        <v>8778.52833333333</v>
      </c>
      <c r="F213">
        <v>210684.68</v>
      </c>
    </row>
    <row r="214" spans="1:6" x14ac:dyDescent="0.25">
      <c r="A214" t="s">
        <v>1104</v>
      </c>
      <c r="B214" t="s">
        <v>1105</v>
      </c>
      <c r="C214">
        <v>19</v>
      </c>
      <c r="D214" t="s">
        <v>30</v>
      </c>
      <c r="E214">
        <v>6385.2610526315802</v>
      </c>
      <c r="F214">
        <v>121319.96</v>
      </c>
    </row>
    <row r="215" spans="1:6" x14ac:dyDescent="0.25">
      <c r="A215" t="s">
        <v>1106</v>
      </c>
      <c r="B215" t="s">
        <v>1107</v>
      </c>
      <c r="C215">
        <v>18</v>
      </c>
      <c r="D215" t="s">
        <v>30</v>
      </c>
      <c r="E215">
        <v>7400.77</v>
      </c>
      <c r="F215">
        <v>133213.85999999999</v>
      </c>
    </row>
    <row r="216" spans="1:6" x14ac:dyDescent="0.25">
      <c r="A216" t="s">
        <v>1108</v>
      </c>
      <c r="B216" t="s">
        <v>1109</v>
      </c>
      <c r="C216">
        <v>2</v>
      </c>
      <c r="D216" t="s">
        <v>30</v>
      </c>
      <c r="E216">
        <v>7502.63</v>
      </c>
      <c r="F216">
        <v>15005.26</v>
      </c>
    </row>
    <row r="217" spans="1:6" x14ac:dyDescent="0.25">
      <c r="A217" t="s">
        <v>1110</v>
      </c>
      <c r="B217" t="s">
        <v>1111</v>
      </c>
      <c r="C217">
        <v>18</v>
      </c>
      <c r="D217" t="s">
        <v>30</v>
      </c>
      <c r="E217">
        <v>7400.77</v>
      </c>
      <c r="F217">
        <v>133213.85999999999</v>
      </c>
    </row>
    <row r="218" spans="1:6" x14ac:dyDescent="0.25">
      <c r="A218" t="s">
        <v>1112</v>
      </c>
      <c r="B218" t="s">
        <v>1113</v>
      </c>
      <c r="C218">
        <v>4</v>
      </c>
      <c r="D218" t="s">
        <v>30</v>
      </c>
      <c r="E218">
        <v>12595.772499999999</v>
      </c>
      <c r="F218">
        <v>50383.09</v>
      </c>
    </row>
    <row r="219" spans="1:6" x14ac:dyDescent="0.25">
      <c r="A219" t="s">
        <v>1114</v>
      </c>
      <c r="B219" t="s">
        <v>1115</v>
      </c>
      <c r="C219">
        <v>2</v>
      </c>
      <c r="D219" t="s">
        <v>30</v>
      </c>
      <c r="E219">
        <v>11097.78</v>
      </c>
      <c r="F219">
        <v>22195.56</v>
      </c>
    </row>
    <row r="220" spans="1:6" x14ac:dyDescent="0.25">
      <c r="A220" t="s">
        <v>1116</v>
      </c>
      <c r="B220" t="s">
        <v>1117</v>
      </c>
      <c r="C220">
        <v>1</v>
      </c>
      <c r="D220" t="s">
        <v>30</v>
      </c>
      <c r="E220">
        <v>5001.75</v>
      </c>
      <c r="F220">
        <v>5001.75</v>
      </c>
    </row>
    <row r="221" spans="1:6" x14ac:dyDescent="0.25">
      <c r="A221" t="s">
        <v>1118</v>
      </c>
      <c r="B221" t="s">
        <v>1119</v>
      </c>
      <c r="C221">
        <v>2</v>
      </c>
      <c r="D221" t="s">
        <v>30</v>
      </c>
      <c r="E221">
        <v>14088.49</v>
      </c>
      <c r="F221">
        <v>28176.98</v>
      </c>
    </row>
    <row r="222" spans="1:6" x14ac:dyDescent="0.25">
      <c r="A222" t="s">
        <v>1120</v>
      </c>
      <c r="B222" t="s">
        <v>1121</v>
      </c>
      <c r="C222">
        <v>2</v>
      </c>
      <c r="D222" t="s">
        <v>30</v>
      </c>
      <c r="E222">
        <v>18027.36</v>
      </c>
      <c r="F222">
        <v>36054.720000000001</v>
      </c>
    </row>
    <row r="223" spans="1:6" x14ac:dyDescent="0.25">
      <c r="A223" t="s">
        <v>1122</v>
      </c>
      <c r="B223" t="s">
        <v>1123</v>
      </c>
      <c r="C223">
        <v>3</v>
      </c>
      <c r="D223" t="s">
        <v>30</v>
      </c>
      <c r="E223">
        <v>19478.060000000001</v>
      </c>
      <c r="F223">
        <v>58434.18</v>
      </c>
    </row>
    <row r="224" spans="1:6" x14ac:dyDescent="0.25">
      <c r="A224" t="s">
        <v>1124</v>
      </c>
      <c r="B224" t="s">
        <v>1125</v>
      </c>
      <c r="C224">
        <v>35</v>
      </c>
      <c r="D224" t="s">
        <v>30</v>
      </c>
      <c r="E224">
        <v>19213.62</v>
      </c>
      <c r="F224">
        <v>672476.7</v>
      </c>
    </row>
    <row r="225" spans="1:6" x14ac:dyDescent="0.25">
      <c r="A225" t="s">
        <v>1126</v>
      </c>
      <c r="B225" t="s">
        <v>1127</v>
      </c>
      <c r="C225">
        <v>19</v>
      </c>
      <c r="D225" t="s">
        <v>30</v>
      </c>
      <c r="E225">
        <v>31639.652631578901</v>
      </c>
      <c r="F225">
        <v>601153.4</v>
      </c>
    </row>
    <row r="226" spans="1:6" x14ac:dyDescent="0.25">
      <c r="A226" t="s">
        <v>1128</v>
      </c>
      <c r="B226" t="s">
        <v>1129</v>
      </c>
      <c r="C226">
        <v>18</v>
      </c>
      <c r="D226" t="s">
        <v>30</v>
      </c>
      <c r="E226">
        <v>31620.608333333301</v>
      </c>
      <c r="F226">
        <v>569170.94999999995</v>
      </c>
    </row>
    <row r="227" spans="1:6" x14ac:dyDescent="0.25">
      <c r="A227" t="s">
        <v>1130</v>
      </c>
      <c r="B227" t="s">
        <v>1131</v>
      </c>
      <c r="C227">
        <v>17</v>
      </c>
      <c r="D227" t="s">
        <v>30</v>
      </c>
      <c r="E227">
        <v>31599.323529411799</v>
      </c>
      <c r="F227">
        <v>537188.5</v>
      </c>
    </row>
    <row r="228" spans="1:6" x14ac:dyDescent="0.25">
      <c r="A228" t="s">
        <v>1132</v>
      </c>
      <c r="B228" t="s">
        <v>1133</v>
      </c>
      <c r="C228">
        <v>1</v>
      </c>
      <c r="D228" t="s">
        <v>30</v>
      </c>
      <c r="E228">
        <v>4382.28</v>
      </c>
      <c r="F228">
        <v>4382.28</v>
      </c>
    </row>
    <row r="229" spans="1:6" x14ac:dyDescent="0.25">
      <c r="A229" t="s">
        <v>1134</v>
      </c>
      <c r="B229" t="s">
        <v>1135</v>
      </c>
      <c r="C229">
        <v>3</v>
      </c>
      <c r="D229" t="s">
        <v>30</v>
      </c>
      <c r="E229">
        <v>6429.93</v>
      </c>
      <c r="F229">
        <v>19289.79</v>
      </c>
    </row>
    <row r="230" spans="1:6" x14ac:dyDescent="0.25">
      <c r="A230" t="s">
        <v>1136</v>
      </c>
      <c r="B230" t="s">
        <v>1137</v>
      </c>
      <c r="C230">
        <v>55</v>
      </c>
      <c r="D230" t="s">
        <v>30</v>
      </c>
      <c r="E230">
        <v>4958.9063636363599</v>
      </c>
      <c r="F230">
        <v>272739.84999999998</v>
      </c>
    </row>
    <row r="231" spans="1:6" x14ac:dyDescent="0.25">
      <c r="A231" t="s">
        <v>1138</v>
      </c>
      <c r="B231" t="s">
        <v>1139</v>
      </c>
      <c r="C231">
        <v>4</v>
      </c>
      <c r="D231" t="s">
        <v>30</v>
      </c>
      <c r="E231">
        <v>16177.065000000001</v>
      </c>
      <c r="F231">
        <v>64708.26</v>
      </c>
    </row>
    <row r="232" spans="1:6" x14ac:dyDescent="0.25">
      <c r="A232" t="s">
        <v>1140</v>
      </c>
      <c r="B232" t="s">
        <v>1141</v>
      </c>
      <c r="C232">
        <v>4</v>
      </c>
      <c r="D232" t="s">
        <v>30</v>
      </c>
      <c r="E232">
        <v>15447.14</v>
      </c>
      <c r="F232">
        <v>61788.56</v>
      </c>
    </row>
    <row r="233" spans="1:6" x14ac:dyDescent="0.25">
      <c r="A233" t="s">
        <v>1142</v>
      </c>
      <c r="B233" t="s">
        <v>1143</v>
      </c>
      <c r="C233">
        <v>6</v>
      </c>
      <c r="D233" t="s">
        <v>30</v>
      </c>
      <c r="E233">
        <v>16508.7833333333</v>
      </c>
      <c r="F233">
        <v>99052.7</v>
      </c>
    </row>
    <row r="234" spans="1:6" x14ac:dyDescent="0.25">
      <c r="A234" t="s">
        <v>1144</v>
      </c>
      <c r="B234" t="s">
        <v>1145</v>
      </c>
      <c r="C234">
        <v>20</v>
      </c>
      <c r="D234" t="s">
        <v>30</v>
      </c>
      <c r="E234">
        <v>2785.41</v>
      </c>
      <c r="F234">
        <v>55708.2</v>
      </c>
    </row>
    <row r="235" spans="1:6" x14ac:dyDescent="0.25">
      <c r="A235" t="s">
        <v>1146</v>
      </c>
      <c r="B235" t="s">
        <v>1147</v>
      </c>
      <c r="C235">
        <v>20</v>
      </c>
      <c r="D235" t="s">
        <v>30</v>
      </c>
      <c r="E235">
        <v>2112.35</v>
      </c>
      <c r="F235">
        <v>42247</v>
      </c>
    </row>
    <row r="236" spans="1:6" x14ac:dyDescent="0.25">
      <c r="A236" t="s">
        <v>1148</v>
      </c>
      <c r="B236" t="s">
        <v>1149</v>
      </c>
      <c r="C236">
        <v>20</v>
      </c>
      <c r="D236" t="s">
        <v>30</v>
      </c>
      <c r="E236">
        <v>2112.35</v>
      </c>
      <c r="F236">
        <v>42247</v>
      </c>
    </row>
    <row r="237" spans="1:6" x14ac:dyDescent="0.25">
      <c r="A237" t="s">
        <v>1150</v>
      </c>
      <c r="B237" t="s">
        <v>1151</v>
      </c>
      <c r="C237">
        <v>20</v>
      </c>
      <c r="D237" t="s">
        <v>30</v>
      </c>
      <c r="E237">
        <v>2112.35</v>
      </c>
      <c r="F237">
        <v>42247</v>
      </c>
    </row>
    <row r="238" spans="1:6" x14ac:dyDescent="0.25">
      <c r="A238" t="s">
        <v>1152</v>
      </c>
      <c r="B238" t="s">
        <v>1153</v>
      </c>
      <c r="C238">
        <v>44</v>
      </c>
      <c r="D238" t="s">
        <v>30</v>
      </c>
      <c r="E238">
        <v>8992</v>
      </c>
      <c r="F238">
        <v>395648</v>
      </c>
    </row>
    <row r="239" spans="1:6" x14ac:dyDescent="0.25">
      <c r="A239" t="s">
        <v>1154</v>
      </c>
      <c r="B239" t="s">
        <v>1155</v>
      </c>
      <c r="C239">
        <v>1</v>
      </c>
      <c r="D239" t="s">
        <v>30</v>
      </c>
      <c r="E239">
        <v>2750</v>
      </c>
      <c r="F239">
        <v>2750</v>
      </c>
    </row>
    <row r="240" spans="1:6" x14ac:dyDescent="0.25">
      <c r="A240" t="s">
        <v>1156</v>
      </c>
      <c r="B240" t="s">
        <v>1157</v>
      </c>
      <c r="C240">
        <v>1</v>
      </c>
      <c r="D240" t="s">
        <v>30</v>
      </c>
      <c r="E240">
        <v>2750</v>
      </c>
      <c r="F240">
        <v>2750</v>
      </c>
    </row>
    <row r="241" spans="1:6" x14ac:dyDescent="0.25">
      <c r="A241" t="s">
        <v>1158</v>
      </c>
      <c r="B241" t="s">
        <v>1159</v>
      </c>
      <c r="C241">
        <v>12</v>
      </c>
      <c r="D241" t="s">
        <v>30</v>
      </c>
      <c r="E241">
        <v>10222.8883333333</v>
      </c>
      <c r="F241">
        <v>122674.66</v>
      </c>
    </row>
    <row r="242" spans="1:6" x14ac:dyDescent="0.25">
      <c r="A242" t="s">
        <v>1160</v>
      </c>
      <c r="B242" t="s">
        <v>1161</v>
      </c>
      <c r="C242">
        <v>12</v>
      </c>
      <c r="D242" t="s">
        <v>30</v>
      </c>
      <c r="E242">
        <v>12419.7383333333</v>
      </c>
      <c r="F242">
        <v>149036.85999999999</v>
      </c>
    </row>
    <row r="243" spans="1:6" x14ac:dyDescent="0.25">
      <c r="A243" t="s">
        <v>1162</v>
      </c>
      <c r="B243" t="s">
        <v>1163</v>
      </c>
      <c r="C243">
        <v>41</v>
      </c>
      <c r="D243" t="s">
        <v>30</v>
      </c>
      <c r="E243">
        <v>10288.9526829268</v>
      </c>
      <c r="F243">
        <v>421847.06</v>
      </c>
    </row>
    <row r="244" spans="1:6" x14ac:dyDescent="0.25">
      <c r="A244" t="s">
        <v>1164</v>
      </c>
      <c r="B244" t="s">
        <v>1165</v>
      </c>
      <c r="C244">
        <v>18</v>
      </c>
      <c r="D244" t="s">
        <v>30</v>
      </c>
      <c r="E244">
        <v>7400.77</v>
      </c>
      <c r="F244">
        <v>133213.85999999999</v>
      </c>
    </row>
    <row r="245" spans="1:6" x14ac:dyDescent="0.25">
      <c r="A245" t="s">
        <v>1166</v>
      </c>
      <c r="B245" t="s">
        <v>1167</v>
      </c>
      <c r="C245">
        <v>16</v>
      </c>
      <c r="D245" t="s">
        <v>30</v>
      </c>
      <c r="E245">
        <v>20398.2225</v>
      </c>
      <c r="F245">
        <v>326371.56</v>
      </c>
    </row>
    <row r="246" spans="1:6" x14ac:dyDescent="0.25">
      <c r="A246" t="s">
        <v>1168</v>
      </c>
      <c r="B246" t="s">
        <v>1169</v>
      </c>
      <c r="C246">
        <v>33</v>
      </c>
      <c r="D246" t="s">
        <v>30</v>
      </c>
      <c r="E246">
        <v>25832.6657575758</v>
      </c>
      <c r="F246">
        <v>852477.97</v>
      </c>
    </row>
    <row r="247" spans="1:6" x14ac:dyDescent="0.25">
      <c r="A247" t="s">
        <v>1170</v>
      </c>
      <c r="B247" t="s">
        <v>1171</v>
      </c>
      <c r="C247">
        <v>498</v>
      </c>
      <c r="D247" t="s">
        <v>30</v>
      </c>
      <c r="E247">
        <v>92.04</v>
      </c>
      <c r="F247">
        <v>45835.92</v>
      </c>
    </row>
    <row r="248" spans="1:6" x14ac:dyDescent="0.25">
      <c r="F248" s="15">
        <f>SUBTOTAL(109,Tabla14[Total])</f>
        <v>12629011.719999997</v>
      </c>
    </row>
  </sheetData>
  <pageMargins left="0.7" right="0.7" top="0.75" bottom="0.75" header="0.3" footer="0.3"/>
  <pageSetup scale="60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view="pageLayout" zoomScaleNormal="100" workbookViewId="0">
      <selection activeCell="B5" sqref="B5"/>
    </sheetView>
  </sheetViews>
  <sheetFormatPr baseColWidth="10" defaultRowHeight="15" x14ac:dyDescent="0.25"/>
  <cols>
    <col min="2" max="2" width="13.7109375" bestFit="1" customWidth="1"/>
    <col min="3" max="3" width="50.42578125" customWidth="1"/>
    <col min="4" max="4" width="14" customWidth="1"/>
    <col min="5" max="5" width="15.140625" style="21" customWidth="1"/>
    <col min="6" max="6" width="12" bestFit="1" customWidth="1"/>
    <col min="7" max="7" width="18" customWidth="1"/>
    <col min="8" max="9" width="12" customWidth="1"/>
  </cols>
  <sheetData>
    <row r="2" spans="2:7" x14ac:dyDescent="0.25">
      <c r="C2" s="14" t="s">
        <v>18</v>
      </c>
    </row>
    <row r="3" spans="2:7" x14ac:dyDescent="0.25">
      <c r="C3" s="14" t="s">
        <v>19</v>
      </c>
    </row>
    <row r="4" spans="2:7" x14ac:dyDescent="0.25">
      <c r="C4" s="14" t="s">
        <v>20</v>
      </c>
    </row>
    <row r="5" spans="2:7" x14ac:dyDescent="0.25">
      <c r="C5" s="13" t="s">
        <v>509</v>
      </c>
    </row>
    <row r="6" spans="2:7" x14ac:dyDescent="0.25">
      <c r="C6" s="12" t="s">
        <v>1172</v>
      </c>
    </row>
    <row r="8" spans="2:7" ht="30" x14ac:dyDescent="0.25">
      <c r="B8" t="s">
        <v>22</v>
      </c>
      <c r="C8" t="s">
        <v>23</v>
      </c>
      <c r="D8" s="1" t="s">
        <v>511</v>
      </c>
      <c r="E8" s="19" t="s">
        <v>512</v>
      </c>
      <c r="F8" t="s">
        <v>1173</v>
      </c>
      <c r="G8" t="s">
        <v>27</v>
      </c>
    </row>
    <row r="9" spans="2:7" ht="30" x14ac:dyDescent="0.25">
      <c r="B9" t="s">
        <v>1174</v>
      </c>
      <c r="C9" s="1" t="s">
        <v>1175</v>
      </c>
      <c r="D9">
        <v>8</v>
      </c>
      <c r="E9" s="21" t="s">
        <v>30</v>
      </c>
      <c r="F9">
        <v>132</v>
      </c>
      <c r="G9">
        <v>1056</v>
      </c>
    </row>
    <row r="10" spans="2:7" x14ac:dyDescent="0.25">
      <c r="B10" t="s">
        <v>1176</v>
      </c>
      <c r="C10" t="s">
        <v>1177</v>
      </c>
      <c r="D10">
        <v>9</v>
      </c>
      <c r="E10" s="21" t="s">
        <v>30</v>
      </c>
      <c r="F10">
        <v>562.01333333333298</v>
      </c>
      <c r="G10">
        <v>5058.12</v>
      </c>
    </row>
    <row r="11" spans="2:7" x14ac:dyDescent="0.25">
      <c r="B11" t="s">
        <v>1178</v>
      </c>
      <c r="C11" t="s">
        <v>1179</v>
      </c>
      <c r="D11">
        <v>28</v>
      </c>
      <c r="E11" s="21" t="s">
        <v>30</v>
      </c>
      <c r="F11">
        <v>169.92</v>
      </c>
      <c r="G11">
        <v>4757.76</v>
      </c>
    </row>
    <row r="12" spans="2:7" x14ac:dyDescent="0.25">
      <c r="B12" t="s">
        <v>1180</v>
      </c>
      <c r="C12" t="s">
        <v>1181</v>
      </c>
      <c r="D12">
        <v>359</v>
      </c>
      <c r="E12" s="21" t="s">
        <v>1182</v>
      </c>
      <c r="F12">
        <v>389.64</v>
      </c>
      <c r="G12">
        <v>139880.76</v>
      </c>
    </row>
    <row r="13" spans="2:7" x14ac:dyDescent="0.25">
      <c r="B13" t="s">
        <v>1183</v>
      </c>
      <c r="C13" t="s">
        <v>1184</v>
      </c>
      <c r="D13">
        <v>1217</v>
      </c>
      <c r="E13" s="21" t="s">
        <v>30</v>
      </c>
      <c r="F13">
        <v>23.843451109285098</v>
      </c>
      <c r="G13">
        <v>29017.48</v>
      </c>
    </row>
    <row r="14" spans="2:7" x14ac:dyDescent="0.25">
      <c r="B14" t="s">
        <v>1185</v>
      </c>
      <c r="C14" t="s">
        <v>1186</v>
      </c>
      <c r="D14">
        <v>5</v>
      </c>
      <c r="E14" s="21" t="s">
        <v>30</v>
      </c>
      <c r="F14">
        <v>188.8</v>
      </c>
      <c r="G14">
        <v>944</v>
      </c>
    </row>
    <row r="15" spans="2:7" x14ac:dyDescent="0.25">
      <c r="B15" t="s">
        <v>1187</v>
      </c>
      <c r="C15" t="s">
        <v>1188</v>
      </c>
      <c r="D15">
        <v>4674</v>
      </c>
      <c r="E15" s="21" t="s">
        <v>30</v>
      </c>
      <c r="F15">
        <v>28.098451005562701</v>
      </c>
      <c r="G15">
        <v>131332.16</v>
      </c>
    </row>
    <row r="16" spans="2:7" x14ac:dyDescent="0.25">
      <c r="B16" t="s">
        <v>1189</v>
      </c>
      <c r="C16" t="s">
        <v>1190</v>
      </c>
      <c r="D16">
        <v>7</v>
      </c>
      <c r="E16" s="21" t="s">
        <v>30</v>
      </c>
      <c r="F16">
        <v>379.96</v>
      </c>
      <c r="G16">
        <v>2659.72</v>
      </c>
    </row>
    <row r="17" spans="2:7" x14ac:dyDescent="0.25">
      <c r="B17" t="s">
        <v>1191</v>
      </c>
      <c r="C17" t="s">
        <v>1192</v>
      </c>
      <c r="D17">
        <v>162</v>
      </c>
      <c r="E17" s="21" t="s">
        <v>30</v>
      </c>
      <c r="F17">
        <v>25</v>
      </c>
      <c r="G17">
        <v>4050</v>
      </c>
    </row>
    <row r="18" spans="2:7" x14ac:dyDescent="0.25">
      <c r="B18" t="s">
        <v>1193</v>
      </c>
      <c r="C18" t="s">
        <v>1194</v>
      </c>
      <c r="D18">
        <v>1</v>
      </c>
      <c r="E18" s="21" t="s">
        <v>30</v>
      </c>
      <c r="F18">
        <v>4720</v>
      </c>
      <c r="G18">
        <v>4720</v>
      </c>
    </row>
    <row r="19" spans="2:7" x14ac:dyDescent="0.25">
      <c r="B19" t="s">
        <v>1195</v>
      </c>
      <c r="C19" t="s">
        <v>1196</v>
      </c>
      <c r="D19">
        <v>2650</v>
      </c>
      <c r="E19" s="21" t="s">
        <v>30</v>
      </c>
      <c r="F19">
        <v>63.98</v>
      </c>
      <c r="G19">
        <v>169547</v>
      </c>
    </row>
    <row r="20" spans="2:7" x14ac:dyDescent="0.25">
      <c r="B20" t="s">
        <v>1197</v>
      </c>
      <c r="C20" t="s">
        <v>1198</v>
      </c>
      <c r="D20">
        <v>184</v>
      </c>
      <c r="E20" s="21" t="s">
        <v>1199</v>
      </c>
      <c r="F20">
        <v>1</v>
      </c>
      <c r="G20">
        <v>184</v>
      </c>
    </row>
    <row r="21" spans="2:7" x14ac:dyDescent="0.25">
      <c r="B21" t="s">
        <v>1200</v>
      </c>
      <c r="C21" t="s">
        <v>1201</v>
      </c>
      <c r="D21">
        <v>131</v>
      </c>
      <c r="E21" s="21" t="s">
        <v>1202</v>
      </c>
      <c r="F21">
        <v>652.64343511450397</v>
      </c>
      <c r="G21">
        <v>85496.29</v>
      </c>
    </row>
    <row r="22" spans="2:7" x14ac:dyDescent="0.25">
      <c r="B22" t="s">
        <v>1203</v>
      </c>
      <c r="C22" t="s">
        <v>1204</v>
      </c>
      <c r="D22">
        <v>9</v>
      </c>
      <c r="E22" s="21" t="s">
        <v>1202</v>
      </c>
      <c r="F22">
        <v>414</v>
      </c>
      <c r="G22">
        <v>3726</v>
      </c>
    </row>
    <row r="23" spans="2:7" x14ac:dyDescent="0.25">
      <c r="B23" t="s">
        <v>1205</v>
      </c>
      <c r="C23" t="s">
        <v>1206</v>
      </c>
      <c r="D23">
        <v>40</v>
      </c>
      <c r="E23" s="21" t="s">
        <v>30</v>
      </c>
      <c r="F23">
        <v>123.9</v>
      </c>
      <c r="G23">
        <v>4956</v>
      </c>
    </row>
    <row r="24" spans="2:7" x14ac:dyDescent="0.25">
      <c r="B24" t="s">
        <v>1207</v>
      </c>
      <c r="C24" t="s">
        <v>1208</v>
      </c>
      <c r="D24">
        <v>150</v>
      </c>
      <c r="E24" s="21" t="s">
        <v>30</v>
      </c>
      <c r="F24">
        <v>1</v>
      </c>
      <c r="G24">
        <v>150</v>
      </c>
    </row>
    <row r="25" spans="2:7" x14ac:dyDescent="0.25">
      <c r="B25" t="s">
        <v>1209</v>
      </c>
      <c r="C25" t="s">
        <v>1210</v>
      </c>
      <c r="D25">
        <v>34288</v>
      </c>
      <c r="E25" s="21" t="s">
        <v>30</v>
      </c>
      <c r="F25">
        <v>7.69971826878208</v>
      </c>
      <c r="G25">
        <v>264007.94</v>
      </c>
    </row>
    <row r="26" spans="2:7" x14ac:dyDescent="0.25">
      <c r="B26" t="s">
        <v>1211</v>
      </c>
      <c r="C26" t="s">
        <v>1212</v>
      </c>
      <c r="D26">
        <v>21044</v>
      </c>
      <c r="E26" s="21" t="s">
        <v>30</v>
      </c>
      <c r="F26">
        <v>9.4511347652537605</v>
      </c>
      <c r="G26">
        <v>198889.68</v>
      </c>
    </row>
    <row r="27" spans="2:7" x14ac:dyDescent="0.25">
      <c r="B27" t="s">
        <v>1213</v>
      </c>
      <c r="C27" t="s">
        <v>1214</v>
      </c>
      <c r="D27">
        <v>16722</v>
      </c>
      <c r="E27" s="21" t="s">
        <v>30</v>
      </c>
      <c r="F27">
        <v>11.9654479129291</v>
      </c>
      <c r="G27">
        <v>200086.22</v>
      </c>
    </row>
    <row r="28" spans="2:7" x14ac:dyDescent="0.25">
      <c r="B28" t="s">
        <v>1215</v>
      </c>
      <c r="C28" t="s">
        <v>1216</v>
      </c>
      <c r="D28">
        <v>12015.2</v>
      </c>
      <c r="E28" s="21" t="s">
        <v>30</v>
      </c>
      <c r="F28">
        <v>11.861790898195601</v>
      </c>
      <c r="G28">
        <v>142521.79</v>
      </c>
    </row>
    <row r="29" spans="2:7" x14ac:dyDescent="0.25">
      <c r="B29" t="s">
        <v>1217</v>
      </c>
      <c r="C29" t="s">
        <v>1218</v>
      </c>
      <c r="D29">
        <v>11224</v>
      </c>
      <c r="E29" s="21" t="s">
        <v>30</v>
      </c>
      <c r="F29">
        <v>10.5079793300071</v>
      </c>
      <c r="G29">
        <v>117941.56</v>
      </c>
    </row>
    <row r="30" spans="2:7" x14ac:dyDescent="0.25">
      <c r="B30" t="s">
        <v>1219</v>
      </c>
      <c r="C30" t="s">
        <v>1220</v>
      </c>
      <c r="D30">
        <v>30516</v>
      </c>
      <c r="E30" s="21" t="s">
        <v>30</v>
      </c>
      <c r="F30">
        <v>36.636527723161599</v>
      </c>
      <c r="G30">
        <v>1118000.28</v>
      </c>
    </row>
    <row r="31" spans="2:7" x14ac:dyDescent="0.25">
      <c r="B31" t="s">
        <v>1221</v>
      </c>
      <c r="C31" t="s">
        <v>1222</v>
      </c>
      <c r="D31">
        <v>533</v>
      </c>
      <c r="E31" s="21" t="s">
        <v>30</v>
      </c>
      <c r="F31">
        <v>41.800694183864898</v>
      </c>
      <c r="G31">
        <v>22279.77</v>
      </c>
    </row>
    <row r="32" spans="2:7" x14ac:dyDescent="0.25">
      <c r="B32" t="s">
        <v>1223</v>
      </c>
      <c r="C32" t="s">
        <v>1224</v>
      </c>
      <c r="D32">
        <v>300</v>
      </c>
      <c r="E32" s="21" t="s">
        <v>30</v>
      </c>
      <c r="F32">
        <v>295</v>
      </c>
      <c r="G32">
        <v>88500</v>
      </c>
    </row>
    <row r="33" spans="2:7" x14ac:dyDescent="0.25">
      <c r="B33" t="s">
        <v>1225</v>
      </c>
      <c r="C33" t="s">
        <v>1226</v>
      </c>
      <c r="D33">
        <v>298</v>
      </c>
      <c r="E33" s="21" t="s">
        <v>30</v>
      </c>
      <c r="F33">
        <v>723.81</v>
      </c>
      <c r="G33">
        <v>215695.38</v>
      </c>
    </row>
    <row r="34" spans="2:7" x14ac:dyDescent="0.25">
      <c r="B34" t="s">
        <v>1227</v>
      </c>
      <c r="C34" t="s">
        <v>1228</v>
      </c>
      <c r="D34">
        <v>230</v>
      </c>
      <c r="E34" s="21" t="s">
        <v>30</v>
      </c>
      <c r="F34">
        <v>60.71</v>
      </c>
      <c r="G34">
        <v>13963.3</v>
      </c>
    </row>
    <row r="35" spans="2:7" x14ac:dyDescent="0.25">
      <c r="B35" t="s">
        <v>1229</v>
      </c>
      <c r="C35" t="s">
        <v>1230</v>
      </c>
      <c r="D35">
        <v>336</v>
      </c>
      <c r="E35" s="21" t="s">
        <v>30</v>
      </c>
      <c r="F35">
        <v>176.289285714286</v>
      </c>
      <c r="G35">
        <v>59233.2</v>
      </c>
    </row>
    <row r="36" spans="2:7" x14ac:dyDescent="0.25">
      <c r="B36" t="s">
        <v>1231</v>
      </c>
      <c r="C36" t="s">
        <v>1232</v>
      </c>
      <c r="D36">
        <v>383</v>
      </c>
      <c r="E36" s="21" t="s">
        <v>30</v>
      </c>
      <c r="F36">
        <v>133.62621409921701</v>
      </c>
      <c r="G36">
        <v>51178.84</v>
      </c>
    </row>
    <row r="37" spans="2:7" x14ac:dyDescent="0.25">
      <c r="B37" t="s">
        <v>1233</v>
      </c>
      <c r="C37" t="s">
        <v>1234</v>
      </c>
      <c r="D37">
        <v>8</v>
      </c>
      <c r="E37" s="21" t="s">
        <v>584</v>
      </c>
      <c r="F37">
        <v>165.2</v>
      </c>
      <c r="G37">
        <v>1321.6</v>
      </c>
    </row>
    <row r="38" spans="2:7" x14ac:dyDescent="0.25">
      <c r="B38" t="s">
        <v>1235</v>
      </c>
      <c r="C38" t="s">
        <v>1236</v>
      </c>
      <c r="D38">
        <v>2945</v>
      </c>
      <c r="E38" s="21" t="s">
        <v>30</v>
      </c>
      <c r="F38">
        <v>75.375025466893007</v>
      </c>
      <c r="G38">
        <v>221979.45</v>
      </c>
    </row>
    <row r="39" spans="2:7" x14ac:dyDescent="0.25">
      <c r="B39" t="s">
        <v>1237</v>
      </c>
      <c r="C39" t="s">
        <v>1238</v>
      </c>
      <c r="D39">
        <v>3</v>
      </c>
      <c r="E39" s="21" t="s">
        <v>30</v>
      </c>
      <c r="F39">
        <v>75</v>
      </c>
      <c r="G39">
        <v>225</v>
      </c>
    </row>
    <row r="40" spans="2:7" x14ac:dyDescent="0.25">
      <c r="B40" t="s">
        <v>1239</v>
      </c>
      <c r="C40" t="s">
        <v>1240</v>
      </c>
      <c r="D40">
        <v>432</v>
      </c>
      <c r="E40" s="21" t="s">
        <v>30</v>
      </c>
      <c r="F40">
        <v>96.682407407407396</v>
      </c>
      <c r="G40">
        <v>41766.800000000003</v>
      </c>
    </row>
    <row r="41" spans="2:7" x14ac:dyDescent="0.25">
      <c r="B41" t="s">
        <v>1241</v>
      </c>
      <c r="C41" t="s">
        <v>1242</v>
      </c>
      <c r="D41">
        <v>521</v>
      </c>
      <c r="E41" s="21" t="s">
        <v>30</v>
      </c>
      <c r="F41">
        <v>176.81612284069101</v>
      </c>
      <c r="G41">
        <v>92121.2</v>
      </c>
    </row>
    <row r="42" spans="2:7" x14ac:dyDescent="0.25">
      <c r="G42" s="15">
        <f>SUBTOTAL(109,Tabla15[Total])</f>
        <v>3437247.3</v>
      </c>
    </row>
  </sheetData>
  <pageMargins left="0.7" right="0.7" top="0.75" bottom="0.75" header="0.3" footer="0.3"/>
  <pageSetup scale="61" orientation="portrait" horizontalDpi="4294967295" verticalDpi="4294967295" r:id="rId1"/>
  <headerFooter>
    <oddFooter>&amp;CCREADO EL 12/10/2023 10:15AM</oddFooter>
  </headerFooter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9"/>
  <sheetViews>
    <sheetView view="pageLayout" zoomScaleNormal="96" workbookViewId="0">
      <selection activeCell="B5" sqref="B5"/>
    </sheetView>
  </sheetViews>
  <sheetFormatPr baseColWidth="10" defaultRowHeight="15" x14ac:dyDescent="0.25"/>
  <cols>
    <col min="1" max="1" width="15.7109375" bestFit="1" customWidth="1"/>
    <col min="2" max="2" width="64" customWidth="1"/>
    <col min="3" max="3" width="14.5703125" customWidth="1"/>
    <col min="4" max="4" width="12.7109375" customWidth="1"/>
    <col min="5" max="5" width="14" bestFit="1" customWidth="1"/>
    <col min="6" max="6" width="20.42578125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509</v>
      </c>
    </row>
    <row r="6" spans="1:6" x14ac:dyDescent="0.25">
      <c r="B6" s="12" t="s">
        <v>1243</v>
      </c>
    </row>
    <row r="8" spans="1:6" ht="30" x14ac:dyDescent="0.25">
      <c r="A8" t="s">
        <v>22</v>
      </c>
      <c r="B8" t="s">
        <v>23</v>
      </c>
      <c r="C8" s="1" t="s">
        <v>1244</v>
      </c>
      <c r="D8" s="1" t="s">
        <v>512</v>
      </c>
      <c r="E8" t="s">
        <v>26</v>
      </c>
      <c r="F8" t="s">
        <v>27</v>
      </c>
    </row>
    <row r="9" spans="1:6" ht="30" x14ac:dyDescent="0.25">
      <c r="A9" t="s">
        <v>1245</v>
      </c>
      <c r="B9" s="1" t="s">
        <v>1246</v>
      </c>
      <c r="C9">
        <v>281</v>
      </c>
      <c r="D9" t="s">
        <v>30</v>
      </c>
      <c r="E9">
        <v>581</v>
      </c>
      <c r="F9">
        <v>163261</v>
      </c>
    </row>
    <row r="10" spans="1:6" x14ac:dyDescent="0.25">
      <c r="A10" t="s">
        <v>1247</v>
      </c>
      <c r="B10" t="s">
        <v>1248</v>
      </c>
      <c r="C10">
        <v>187</v>
      </c>
      <c r="D10" t="s">
        <v>30</v>
      </c>
      <c r="E10">
        <v>53.7871657754011</v>
      </c>
      <c r="F10">
        <v>10058.200000000001</v>
      </c>
    </row>
    <row r="11" spans="1:6" x14ac:dyDescent="0.25">
      <c r="A11" t="s">
        <v>1249</v>
      </c>
      <c r="B11" t="s">
        <v>1250</v>
      </c>
      <c r="C11">
        <v>129</v>
      </c>
      <c r="D11" t="s">
        <v>30</v>
      </c>
      <c r="E11">
        <v>91.085271317829495</v>
      </c>
      <c r="F11">
        <v>11750</v>
      </c>
    </row>
    <row r="12" spans="1:6" x14ac:dyDescent="0.25">
      <c r="A12" t="s">
        <v>1251</v>
      </c>
      <c r="B12" t="s">
        <v>1252</v>
      </c>
      <c r="C12">
        <v>20</v>
      </c>
      <c r="D12" t="s">
        <v>30</v>
      </c>
      <c r="E12">
        <v>1300</v>
      </c>
      <c r="F12">
        <v>26000</v>
      </c>
    </row>
    <row r="13" spans="1:6" x14ac:dyDescent="0.25">
      <c r="A13" t="s">
        <v>1253</v>
      </c>
      <c r="B13" t="s">
        <v>1254</v>
      </c>
      <c r="C13">
        <v>1</v>
      </c>
      <c r="D13" t="s">
        <v>30</v>
      </c>
      <c r="E13">
        <v>2242</v>
      </c>
      <c r="F13">
        <v>2242</v>
      </c>
    </row>
    <row r="14" spans="1:6" x14ac:dyDescent="0.25">
      <c r="A14" t="s">
        <v>1255</v>
      </c>
      <c r="B14" t="s">
        <v>1256</v>
      </c>
      <c r="C14">
        <v>25</v>
      </c>
      <c r="D14" t="s">
        <v>30</v>
      </c>
      <c r="E14">
        <v>1215</v>
      </c>
      <c r="F14">
        <v>30375</v>
      </c>
    </row>
    <row r="15" spans="1:6" x14ac:dyDescent="0.25">
      <c r="A15" t="s">
        <v>1257</v>
      </c>
      <c r="B15" t="s">
        <v>1256</v>
      </c>
      <c r="C15">
        <v>6</v>
      </c>
      <c r="D15" t="s">
        <v>30</v>
      </c>
      <c r="E15">
        <v>136</v>
      </c>
      <c r="F15">
        <v>816</v>
      </c>
    </row>
    <row r="16" spans="1:6" x14ac:dyDescent="0.25">
      <c r="A16" t="s">
        <v>1258</v>
      </c>
      <c r="B16" t="s">
        <v>1259</v>
      </c>
      <c r="C16">
        <v>2</v>
      </c>
      <c r="D16" t="s">
        <v>30</v>
      </c>
      <c r="E16">
        <v>2200.02</v>
      </c>
      <c r="F16">
        <v>4400.04</v>
      </c>
    </row>
    <row r="17" spans="1:6" x14ac:dyDescent="0.25">
      <c r="A17" t="s">
        <v>1260</v>
      </c>
      <c r="B17" t="s">
        <v>1261</v>
      </c>
      <c r="C17">
        <v>6</v>
      </c>
      <c r="D17" t="s">
        <v>30</v>
      </c>
      <c r="E17">
        <v>1347</v>
      </c>
      <c r="F17">
        <v>8082</v>
      </c>
    </row>
    <row r="18" spans="1:6" x14ac:dyDescent="0.25">
      <c r="A18" t="s">
        <v>1262</v>
      </c>
      <c r="B18" t="s">
        <v>1263</v>
      </c>
      <c r="C18">
        <v>1</v>
      </c>
      <c r="D18" t="s">
        <v>30</v>
      </c>
      <c r="E18">
        <v>7150.5</v>
      </c>
      <c r="F18">
        <v>7150.5</v>
      </c>
    </row>
    <row r="19" spans="1:6" x14ac:dyDescent="0.25">
      <c r="A19" t="s">
        <v>1264</v>
      </c>
      <c r="B19" t="s">
        <v>1265</v>
      </c>
      <c r="C19">
        <v>2</v>
      </c>
      <c r="D19" t="s">
        <v>30</v>
      </c>
      <c r="E19">
        <v>798</v>
      </c>
      <c r="F19">
        <v>1596</v>
      </c>
    </row>
    <row r="20" spans="1:6" x14ac:dyDescent="0.25">
      <c r="A20" t="s">
        <v>1266</v>
      </c>
      <c r="B20" t="s">
        <v>1267</v>
      </c>
      <c r="C20">
        <v>2</v>
      </c>
      <c r="D20" t="s">
        <v>30</v>
      </c>
      <c r="E20">
        <v>735</v>
      </c>
      <c r="F20">
        <v>1470</v>
      </c>
    </row>
    <row r="21" spans="1:6" x14ac:dyDescent="0.25">
      <c r="A21" t="s">
        <v>1268</v>
      </c>
      <c r="B21" t="s">
        <v>1269</v>
      </c>
      <c r="C21">
        <v>9</v>
      </c>
      <c r="D21" t="s">
        <v>30</v>
      </c>
      <c r="E21">
        <v>610.08000000000004</v>
      </c>
      <c r="F21">
        <v>5490.72</v>
      </c>
    </row>
    <row r="22" spans="1:6" x14ac:dyDescent="0.25">
      <c r="A22" t="s">
        <v>1270</v>
      </c>
      <c r="B22" t="s">
        <v>1271</v>
      </c>
      <c r="C22">
        <v>27</v>
      </c>
      <c r="D22" t="s">
        <v>30</v>
      </c>
      <c r="E22">
        <v>312</v>
      </c>
      <c r="F22">
        <v>8424</v>
      </c>
    </row>
    <row r="23" spans="1:6" ht="30" x14ac:dyDescent="0.25">
      <c r="A23" t="s">
        <v>1272</v>
      </c>
      <c r="B23" s="1" t="s">
        <v>514</v>
      </c>
      <c r="C23">
        <v>3</v>
      </c>
      <c r="D23" t="s">
        <v>30</v>
      </c>
      <c r="E23">
        <v>1218.75</v>
      </c>
      <c r="F23">
        <v>3656.25</v>
      </c>
    </row>
    <row r="24" spans="1:6" ht="30" x14ac:dyDescent="0.25">
      <c r="A24" t="s">
        <v>1273</v>
      </c>
      <c r="B24" s="1" t="s">
        <v>514</v>
      </c>
      <c r="C24">
        <v>2</v>
      </c>
      <c r="D24" t="s">
        <v>30</v>
      </c>
      <c r="E24">
        <v>1348</v>
      </c>
      <c r="F24">
        <v>2696</v>
      </c>
    </row>
    <row r="25" spans="1:6" ht="30" x14ac:dyDescent="0.25">
      <c r="A25" t="s">
        <v>1274</v>
      </c>
      <c r="B25" s="1" t="s">
        <v>514</v>
      </c>
      <c r="C25">
        <v>182</v>
      </c>
      <c r="D25" t="s">
        <v>30</v>
      </c>
      <c r="E25">
        <v>79.730769230769198</v>
      </c>
      <c r="F25">
        <v>14511</v>
      </c>
    </row>
    <row r="26" spans="1:6" ht="30" x14ac:dyDescent="0.25">
      <c r="A26" t="s">
        <v>1275</v>
      </c>
      <c r="B26" s="1" t="s">
        <v>1276</v>
      </c>
      <c r="C26">
        <v>21</v>
      </c>
      <c r="D26" t="s">
        <v>30</v>
      </c>
      <c r="E26">
        <v>112</v>
      </c>
      <c r="F26">
        <v>2352</v>
      </c>
    </row>
    <row r="27" spans="1:6" x14ac:dyDescent="0.25">
      <c r="A27" t="s">
        <v>1277</v>
      </c>
      <c r="B27" t="s">
        <v>1278</v>
      </c>
      <c r="C27">
        <v>1</v>
      </c>
      <c r="D27" t="s">
        <v>30</v>
      </c>
      <c r="E27">
        <v>374</v>
      </c>
      <c r="F27">
        <v>374</v>
      </c>
    </row>
    <row r="28" spans="1:6" x14ac:dyDescent="0.25">
      <c r="A28" t="s">
        <v>1279</v>
      </c>
      <c r="B28" t="s">
        <v>1280</v>
      </c>
      <c r="C28">
        <v>2</v>
      </c>
      <c r="D28" t="s">
        <v>30</v>
      </c>
      <c r="E28">
        <v>595</v>
      </c>
      <c r="F28">
        <v>1190</v>
      </c>
    </row>
    <row r="29" spans="1:6" x14ac:dyDescent="0.25">
      <c r="A29" t="s">
        <v>1281</v>
      </c>
      <c r="B29" t="s">
        <v>1282</v>
      </c>
      <c r="C29">
        <v>3730</v>
      </c>
      <c r="D29" t="s">
        <v>30</v>
      </c>
      <c r="E29">
        <v>1015.48</v>
      </c>
      <c r="F29">
        <v>3787740.4</v>
      </c>
    </row>
    <row r="30" spans="1:6" x14ac:dyDescent="0.25">
      <c r="A30" t="s">
        <v>1283</v>
      </c>
      <c r="B30" t="s">
        <v>1284</v>
      </c>
      <c r="C30">
        <v>20</v>
      </c>
      <c r="D30" t="s">
        <v>30</v>
      </c>
      <c r="E30">
        <v>39.47</v>
      </c>
      <c r="F30">
        <v>789.4</v>
      </c>
    </row>
    <row r="31" spans="1:6" x14ac:dyDescent="0.25">
      <c r="A31" t="s">
        <v>1285</v>
      </c>
      <c r="B31" t="s">
        <v>1286</v>
      </c>
      <c r="C31">
        <v>1</v>
      </c>
      <c r="D31" t="s">
        <v>30</v>
      </c>
      <c r="E31">
        <v>715</v>
      </c>
      <c r="F31">
        <v>715</v>
      </c>
    </row>
    <row r="32" spans="1:6" x14ac:dyDescent="0.25">
      <c r="A32" t="s">
        <v>1287</v>
      </c>
      <c r="B32" t="s">
        <v>1288</v>
      </c>
      <c r="C32">
        <v>7</v>
      </c>
      <c r="D32" t="s">
        <v>30</v>
      </c>
      <c r="E32">
        <v>277.2</v>
      </c>
      <c r="F32">
        <v>1940.4</v>
      </c>
    </row>
    <row r="33" spans="1:6" x14ac:dyDescent="0.25">
      <c r="A33" t="s">
        <v>1289</v>
      </c>
      <c r="B33" t="s">
        <v>1290</v>
      </c>
      <c r="C33">
        <v>2</v>
      </c>
      <c r="D33" t="s">
        <v>30</v>
      </c>
      <c r="E33">
        <v>1987.3</v>
      </c>
      <c r="F33">
        <v>3974.6</v>
      </c>
    </row>
    <row r="34" spans="1:6" x14ac:dyDescent="0.25">
      <c r="A34" t="s">
        <v>1291</v>
      </c>
      <c r="B34" t="s">
        <v>1290</v>
      </c>
      <c r="C34">
        <v>1</v>
      </c>
      <c r="D34" t="s">
        <v>30</v>
      </c>
      <c r="E34">
        <v>1875</v>
      </c>
      <c r="F34">
        <v>1875</v>
      </c>
    </row>
    <row r="35" spans="1:6" ht="30" x14ac:dyDescent="0.25">
      <c r="A35" t="s">
        <v>1292</v>
      </c>
      <c r="B35" s="1" t="s">
        <v>1293</v>
      </c>
      <c r="C35">
        <v>24</v>
      </c>
      <c r="D35" t="s">
        <v>30</v>
      </c>
      <c r="E35">
        <v>476.52</v>
      </c>
      <c r="F35">
        <v>11436.48</v>
      </c>
    </row>
    <row r="36" spans="1:6" x14ac:dyDescent="0.25">
      <c r="A36" t="s">
        <v>1294</v>
      </c>
      <c r="B36" t="s">
        <v>1295</v>
      </c>
      <c r="C36">
        <v>3</v>
      </c>
      <c r="D36" t="s">
        <v>30</v>
      </c>
      <c r="E36">
        <v>2301</v>
      </c>
      <c r="F36">
        <v>6903</v>
      </c>
    </row>
    <row r="37" spans="1:6" x14ac:dyDescent="0.25">
      <c r="A37" t="s">
        <v>1296</v>
      </c>
      <c r="B37" t="s">
        <v>1297</v>
      </c>
      <c r="C37">
        <v>3</v>
      </c>
      <c r="D37" t="s">
        <v>30</v>
      </c>
      <c r="E37">
        <v>3780</v>
      </c>
      <c r="F37">
        <v>11340</v>
      </c>
    </row>
    <row r="38" spans="1:6" x14ac:dyDescent="0.25">
      <c r="A38" t="s">
        <v>1298</v>
      </c>
      <c r="B38" t="s">
        <v>1299</v>
      </c>
      <c r="C38">
        <v>3</v>
      </c>
      <c r="D38" t="s">
        <v>30</v>
      </c>
      <c r="E38">
        <v>885</v>
      </c>
      <c r="F38">
        <v>2655</v>
      </c>
    </row>
    <row r="39" spans="1:6" x14ac:dyDescent="0.25">
      <c r="A39" t="s">
        <v>1300</v>
      </c>
      <c r="B39" t="s">
        <v>1301</v>
      </c>
      <c r="C39">
        <v>5</v>
      </c>
      <c r="D39" t="s">
        <v>30</v>
      </c>
      <c r="E39">
        <v>2177.4</v>
      </c>
      <c r="F39">
        <v>10887</v>
      </c>
    </row>
    <row r="40" spans="1:6" x14ac:dyDescent="0.25">
      <c r="A40" t="s">
        <v>1302</v>
      </c>
      <c r="B40" t="s">
        <v>1303</v>
      </c>
      <c r="C40">
        <v>2</v>
      </c>
      <c r="D40" t="s">
        <v>30</v>
      </c>
      <c r="E40">
        <v>4704.5</v>
      </c>
      <c r="F40">
        <v>9409</v>
      </c>
    </row>
    <row r="41" spans="1:6" x14ac:dyDescent="0.25">
      <c r="A41" t="s">
        <v>1304</v>
      </c>
      <c r="B41" t="s">
        <v>1305</v>
      </c>
      <c r="C41">
        <v>1</v>
      </c>
      <c r="D41" t="s">
        <v>30</v>
      </c>
      <c r="E41">
        <v>917</v>
      </c>
      <c r="F41">
        <v>917</v>
      </c>
    </row>
    <row r="42" spans="1:6" x14ac:dyDescent="0.25">
      <c r="A42" t="s">
        <v>1306</v>
      </c>
      <c r="B42" t="s">
        <v>1305</v>
      </c>
      <c r="C42">
        <v>98</v>
      </c>
      <c r="D42" t="s">
        <v>30</v>
      </c>
      <c r="E42">
        <v>29.040816326530599</v>
      </c>
      <c r="F42">
        <v>2846</v>
      </c>
    </row>
    <row r="43" spans="1:6" ht="30" x14ac:dyDescent="0.25">
      <c r="A43" t="s">
        <v>1307</v>
      </c>
      <c r="B43" s="1" t="s">
        <v>1308</v>
      </c>
      <c r="C43">
        <v>1</v>
      </c>
      <c r="D43" t="s">
        <v>30</v>
      </c>
      <c r="E43">
        <v>4340.67</v>
      </c>
      <c r="F43">
        <v>4340.67</v>
      </c>
    </row>
    <row r="44" spans="1:6" x14ac:dyDescent="0.25">
      <c r="A44" t="s">
        <v>1309</v>
      </c>
      <c r="B44" t="s">
        <v>1310</v>
      </c>
      <c r="C44">
        <v>6</v>
      </c>
      <c r="D44" t="s">
        <v>30</v>
      </c>
      <c r="E44">
        <v>810.83333333333303</v>
      </c>
      <c r="F44">
        <v>4865</v>
      </c>
    </row>
    <row r="45" spans="1:6" x14ac:dyDescent="0.25">
      <c r="A45" t="s">
        <v>1311</v>
      </c>
      <c r="B45" t="s">
        <v>1312</v>
      </c>
      <c r="C45">
        <v>1</v>
      </c>
      <c r="D45" t="s">
        <v>30</v>
      </c>
      <c r="E45">
        <v>762.33</v>
      </c>
      <c r="F45">
        <v>762.33</v>
      </c>
    </row>
    <row r="46" spans="1:6" x14ac:dyDescent="0.25">
      <c r="A46" t="s">
        <v>1313</v>
      </c>
      <c r="B46" t="s">
        <v>1314</v>
      </c>
      <c r="C46">
        <v>1</v>
      </c>
      <c r="D46" t="s">
        <v>30</v>
      </c>
      <c r="E46">
        <v>1581.18</v>
      </c>
      <c r="F46">
        <v>1581.18</v>
      </c>
    </row>
    <row r="47" spans="1:6" x14ac:dyDescent="0.25">
      <c r="A47" t="s">
        <v>1315</v>
      </c>
      <c r="B47" t="s">
        <v>1316</v>
      </c>
      <c r="C47">
        <v>72</v>
      </c>
      <c r="D47" t="s">
        <v>30</v>
      </c>
      <c r="E47">
        <v>338.20805555555597</v>
      </c>
      <c r="F47">
        <v>24350.98</v>
      </c>
    </row>
    <row r="48" spans="1:6" x14ac:dyDescent="0.25">
      <c r="A48" t="s">
        <v>1317</v>
      </c>
      <c r="B48" t="s">
        <v>1318</v>
      </c>
      <c r="C48">
        <v>1</v>
      </c>
      <c r="D48" t="s">
        <v>30</v>
      </c>
      <c r="E48">
        <v>510.04</v>
      </c>
      <c r="F48">
        <v>510.04</v>
      </c>
    </row>
    <row r="49" spans="1:6" x14ac:dyDescent="0.25">
      <c r="A49" t="s">
        <v>1319</v>
      </c>
      <c r="B49" t="s">
        <v>1320</v>
      </c>
      <c r="C49">
        <v>1</v>
      </c>
      <c r="D49" t="s">
        <v>30</v>
      </c>
      <c r="E49">
        <v>1294.8</v>
      </c>
      <c r="F49">
        <v>1294.8</v>
      </c>
    </row>
    <row r="50" spans="1:6" x14ac:dyDescent="0.25">
      <c r="A50" t="s">
        <v>1321</v>
      </c>
      <c r="B50" t="s">
        <v>1320</v>
      </c>
      <c r="C50">
        <v>1</v>
      </c>
      <c r="D50" t="s">
        <v>30</v>
      </c>
      <c r="E50">
        <v>1660</v>
      </c>
      <c r="F50">
        <v>1660</v>
      </c>
    </row>
    <row r="51" spans="1:6" x14ac:dyDescent="0.25">
      <c r="A51" t="s">
        <v>1322</v>
      </c>
      <c r="B51" t="s">
        <v>1323</v>
      </c>
      <c r="C51">
        <v>993</v>
      </c>
      <c r="D51" t="s">
        <v>30</v>
      </c>
      <c r="E51">
        <v>1.1499999999999999</v>
      </c>
      <c r="F51">
        <v>1141.95</v>
      </c>
    </row>
    <row r="52" spans="1:6" x14ac:dyDescent="0.25">
      <c r="A52" t="s">
        <v>1324</v>
      </c>
      <c r="B52" t="s">
        <v>1325</v>
      </c>
      <c r="C52">
        <v>1</v>
      </c>
      <c r="D52" t="s">
        <v>30</v>
      </c>
      <c r="E52">
        <v>820</v>
      </c>
      <c r="F52">
        <v>820</v>
      </c>
    </row>
    <row r="53" spans="1:6" x14ac:dyDescent="0.25">
      <c r="A53" t="s">
        <v>1326</v>
      </c>
      <c r="B53" t="s">
        <v>1327</v>
      </c>
      <c r="C53">
        <v>306</v>
      </c>
      <c r="D53" t="s">
        <v>30</v>
      </c>
      <c r="E53">
        <v>980</v>
      </c>
      <c r="F53">
        <v>299880</v>
      </c>
    </row>
    <row r="54" spans="1:6" x14ac:dyDescent="0.25">
      <c r="A54" t="s">
        <v>1328</v>
      </c>
      <c r="B54" t="s">
        <v>1329</v>
      </c>
      <c r="C54">
        <v>1</v>
      </c>
      <c r="D54" t="s">
        <v>30</v>
      </c>
      <c r="E54">
        <v>2666.34</v>
      </c>
      <c r="F54">
        <v>2666.34</v>
      </c>
    </row>
    <row r="55" spans="1:6" x14ac:dyDescent="0.25">
      <c r="A55" t="s">
        <v>1330</v>
      </c>
      <c r="B55" t="s">
        <v>1331</v>
      </c>
      <c r="C55">
        <v>1</v>
      </c>
      <c r="D55" t="s">
        <v>30</v>
      </c>
      <c r="E55">
        <v>910</v>
      </c>
      <c r="F55">
        <v>910</v>
      </c>
    </row>
    <row r="56" spans="1:6" x14ac:dyDescent="0.25">
      <c r="A56" t="s">
        <v>1332</v>
      </c>
      <c r="B56" t="s">
        <v>1333</v>
      </c>
      <c r="C56">
        <v>1</v>
      </c>
      <c r="D56" t="s">
        <v>30</v>
      </c>
      <c r="E56">
        <v>299</v>
      </c>
      <c r="F56">
        <v>299</v>
      </c>
    </row>
    <row r="57" spans="1:6" x14ac:dyDescent="0.25">
      <c r="A57" t="s">
        <v>1334</v>
      </c>
      <c r="B57" t="s">
        <v>1335</v>
      </c>
      <c r="C57">
        <v>430</v>
      </c>
      <c r="D57" t="s">
        <v>30</v>
      </c>
      <c r="E57">
        <v>1720</v>
      </c>
      <c r="F57">
        <v>739600</v>
      </c>
    </row>
    <row r="58" spans="1:6" x14ac:dyDescent="0.25">
      <c r="A58" t="s">
        <v>1336</v>
      </c>
      <c r="B58" t="s">
        <v>1337</v>
      </c>
      <c r="C58">
        <v>1</v>
      </c>
      <c r="D58" t="s">
        <v>30</v>
      </c>
      <c r="E58">
        <v>495.6</v>
      </c>
      <c r="F58">
        <v>495.6</v>
      </c>
    </row>
    <row r="59" spans="1:6" x14ac:dyDescent="0.25">
      <c r="A59" t="s">
        <v>1338</v>
      </c>
      <c r="B59" t="s">
        <v>1339</v>
      </c>
      <c r="C59">
        <v>1</v>
      </c>
      <c r="D59" t="s">
        <v>30</v>
      </c>
      <c r="E59">
        <v>880</v>
      </c>
      <c r="F59">
        <v>880</v>
      </c>
    </row>
    <row r="60" spans="1:6" x14ac:dyDescent="0.25">
      <c r="A60" t="s">
        <v>1340</v>
      </c>
      <c r="B60" t="s">
        <v>1341</v>
      </c>
      <c r="C60">
        <v>10</v>
      </c>
      <c r="D60" t="s">
        <v>30</v>
      </c>
      <c r="E60">
        <v>1196</v>
      </c>
      <c r="F60">
        <v>11960</v>
      </c>
    </row>
    <row r="61" spans="1:6" x14ac:dyDescent="0.25">
      <c r="A61" t="s">
        <v>1342</v>
      </c>
      <c r="B61" t="s">
        <v>1343</v>
      </c>
      <c r="C61">
        <v>18</v>
      </c>
      <c r="D61" t="s">
        <v>30</v>
      </c>
      <c r="E61">
        <v>583.83333333333303</v>
      </c>
      <c r="F61">
        <v>10509</v>
      </c>
    </row>
    <row r="62" spans="1:6" x14ac:dyDescent="0.25">
      <c r="A62" t="s">
        <v>1344</v>
      </c>
      <c r="B62" t="s">
        <v>1345</v>
      </c>
      <c r="C62">
        <v>233</v>
      </c>
      <c r="D62" t="s">
        <v>30</v>
      </c>
      <c r="E62">
        <v>1</v>
      </c>
      <c r="F62">
        <v>233</v>
      </c>
    </row>
    <row r="63" spans="1:6" x14ac:dyDescent="0.25">
      <c r="A63" t="s">
        <v>1346</v>
      </c>
      <c r="B63" t="s">
        <v>1347</v>
      </c>
      <c r="C63">
        <v>70</v>
      </c>
      <c r="D63" t="s">
        <v>30</v>
      </c>
      <c r="E63">
        <v>5.7634285714285696</v>
      </c>
      <c r="F63">
        <v>403.44</v>
      </c>
    </row>
    <row r="64" spans="1:6" x14ac:dyDescent="0.25">
      <c r="A64" t="s">
        <v>1348</v>
      </c>
      <c r="B64" t="s">
        <v>1349</v>
      </c>
      <c r="C64">
        <v>1</v>
      </c>
      <c r="D64" t="s">
        <v>30</v>
      </c>
      <c r="E64">
        <v>2100</v>
      </c>
      <c r="F64">
        <v>2100</v>
      </c>
    </row>
    <row r="65" spans="1:6" x14ac:dyDescent="0.25">
      <c r="A65" t="s">
        <v>1350</v>
      </c>
      <c r="B65" t="s">
        <v>1351</v>
      </c>
      <c r="C65">
        <v>3</v>
      </c>
      <c r="D65" t="s">
        <v>30</v>
      </c>
      <c r="E65">
        <v>4183.7299999999996</v>
      </c>
      <c r="F65">
        <v>12551.19</v>
      </c>
    </row>
    <row r="66" spans="1:6" x14ac:dyDescent="0.25">
      <c r="A66" t="s">
        <v>1352</v>
      </c>
      <c r="B66" t="s">
        <v>1353</v>
      </c>
      <c r="C66">
        <v>1</v>
      </c>
      <c r="D66" t="s">
        <v>30</v>
      </c>
      <c r="E66">
        <v>1345.5</v>
      </c>
      <c r="F66">
        <v>1345.5</v>
      </c>
    </row>
    <row r="67" spans="1:6" x14ac:dyDescent="0.25">
      <c r="A67" t="s">
        <v>1354</v>
      </c>
      <c r="B67" t="s">
        <v>1355</v>
      </c>
      <c r="C67">
        <v>6</v>
      </c>
      <c r="D67" t="s">
        <v>30</v>
      </c>
      <c r="E67">
        <v>1788.3333333333301</v>
      </c>
      <c r="F67">
        <v>10730</v>
      </c>
    </row>
    <row r="68" spans="1:6" x14ac:dyDescent="0.25">
      <c r="A68" t="s">
        <v>1356</v>
      </c>
      <c r="B68" t="s">
        <v>1357</v>
      </c>
      <c r="C68">
        <v>271</v>
      </c>
      <c r="D68" t="s">
        <v>30</v>
      </c>
      <c r="E68">
        <v>2221.1868265682701</v>
      </c>
      <c r="F68">
        <v>601941.63</v>
      </c>
    </row>
    <row r="69" spans="1:6" x14ac:dyDescent="0.25">
      <c r="A69" t="s">
        <v>1358</v>
      </c>
      <c r="B69" t="s">
        <v>1359</v>
      </c>
      <c r="C69">
        <v>53</v>
      </c>
      <c r="D69" t="s">
        <v>30</v>
      </c>
      <c r="E69">
        <v>244</v>
      </c>
      <c r="F69">
        <v>12932</v>
      </c>
    </row>
    <row r="70" spans="1:6" x14ac:dyDescent="0.25">
      <c r="A70" t="s">
        <v>1360</v>
      </c>
      <c r="B70" t="s">
        <v>1361</v>
      </c>
      <c r="C70">
        <v>505</v>
      </c>
      <c r="D70" t="s">
        <v>30</v>
      </c>
      <c r="E70">
        <v>194.93778217821799</v>
      </c>
      <c r="F70">
        <v>98443.58</v>
      </c>
    </row>
    <row r="71" spans="1:6" x14ac:dyDescent="0.25">
      <c r="A71" t="s">
        <v>1362</v>
      </c>
      <c r="B71" t="s">
        <v>1363</v>
      </c>
      <c r="C71">
        <v>224</v>
      </c>
      <c r="D71" t="s">
        <v>30</v>
      </c>
      <c r="E71">
        <v>1211.6071428571399</v>
      </c>
      <c r="F71">
        <v>271400</v>
      </c>
    </row>
    <row r="72" spans="1:6" x14ac:dyDescent="0.25">
      <c r="A72" t="s">
        <v>1364</v>
      </c>
      <c r="B72" t="s">
        <v>1365</v>
      </c>
      <c r="C72">
        <v>451</v>
      </c>
      <c r="D72" t="s">
        <v>30</v>
      </c>
      <c r="E72">
        <v>4.8913525498891399</v>
      </c>
      <c r="F72">
        <v>2206</v>
      </c>
    </row>
    <row r="73" spans="1:6" ht="30" x14ac:dyDescent="0.25">
      <c r="A73" t="s">
        <v>1366</v>
      </c>
      <c r="B73" s="1" t="s">
        <v>1367</v>
      </c>
      <c r="C73">
        <v>86</v>
      </c>
      <c r="D73" t="s">
        <v>30</v>
      </c>
      <c r="E73">
        <v>81.599999999999994</v>
      </c>
      <c r="F73">
        <v>7017.6</v>
      </c>
    </row>
    <row r="74" spans="1:6" x14ac:dyDescent="0.25">
      <c r="A74" t="s">
        <v>1368</v>
      </c>
      <c r="B74" t="s">
        <v>1369</v>
      </c>
      <c r="C74">
        <v>60</v>
      </c>
      <c r="D74" t="s">
        <v>30</v>
      </c>
      <c r="E74">
        <v>442.32600000000002</v>
      </c>
      <c r="F74">
        <v>26539.56</v>
      </c>
    </row>
    <row r="75" spans="1:6" x14ac:dyDescent="0.25">
      <c r="A75" t="s">
        <v>1370</v>
      </c>
      <c r="B75" t="s">
        <v>1371</v>
      </c>
      <c r="C75">
        <v>526</v>
      </c>
      <c r="D75" t="s">
        <v>30</v>
      </c>
      <c r="E75">
        <v>3.6692015209125501</v>
      </c>
      <c r="F75">
        <v>1930</v>
      </c>
    </row>
    <row r="76" spans="1:6" x14ac:dyDescent="0.25">
      <c r="A76" t="s">
        <v>1372</v>
      </c>
      <c r="B76" t="s">
        <v>1373</v>
      </c>
      <c r="C76">
        <v>1</v>
      </c>
      <c r="D76" t="s">
        <v>30</v>
      </c>
      <c r="E76">
        <v>948</v>
      </c>
      <c r="F76">
        <v>948</v>
      </c>
    </row>
    <row r="77" spans="1:6" ht="30" x14ac:dyDescent="0.25">
      <c r="A77" t="s">
        <v>1374</v>
      </c>
      <c r="B77" s="1" t="s">
        <v>1375</v>
      </c>
      <c r="C77">
        <v>182</v>
      </c>
      <c r="D77" t="s">
        <v>30</v>
      </c>
      <c r="E77">
        <v>250</v>
      </c>
      <c r="F77">
        <v>45500</v>
      </c>
    </row>
    <row r="78" spans="1:6" x14ac:dyDescent="0.25">
      <c r="A78" t="s">
        <v>1376</v>
      </c>
      <c r="B78" t="s">
        <v>1377</v>
      </c>
      <c r="C78">
        <v>15</v>
      </c>
      <c r="D78" t="s">
        <v>30</v>
      </c>
      <c r="E78">
        <v>567.57000000000005</v>
      </c>
      <c r="F78">
        <v>8513.5499999999993</v>
      </c>
    </row>
    <row r="79" spans="1:6" x14ac:dyDescent="0.25">
      <c r="A79" t="s">
        <v>1378</v>
      </c>
      <c r="B79" t="s">
        <v>1379</v>
      </c>
      <c r="C79">
        <v>43</v>
      </c>
      <c r="D79" t="s">
        <v>30</v>
      </c>
      <c r="E79">
        <v>145.256046511628</v>
      </c>
      <c r="F79">
        <v>6246.01</v>
      </c>
    </row>
    <row r="80" spans="1:6" x14ac:dyDescent="0.25">
      <c r="A80" t="s">
        <v>1380</v>
      </c>
      <c r="B80" t="s">
        <v>1381</v>
      </c>
      <c r="C80">
        <v>4184</v>
      </c>
      <c r="D80" t="s">
        <v>30</v>
      </c>
      <c r="E80">
        <v>3.3570793499043998</v>
      </c>
      <c r="F80">
        <v>14046.02</v>
      </c>
    </row>
    <row r="81" spans="1:6" x14ac:dyDescent="0.25">
      <c r="A81" t="s">
        <v>1382</v>
      </c>
      <c r="B81" t="s">
        <v>1381</v>
      </c>
      <c r="C81">
        <v>921</v>
      </c>
      <c r="D81" t="s">
        <v>30</v>
      </c>
      <c r="E81">
        <v>100</v>
      </c>
      <c r="F81">
        <v>92100</v>
      </c>
    </row>
    <row r="82" spans="1:6" x14ac:dyDescent="0.25">
      <c r="A82" t="s">
        <v>1383</v>
      </c>
      <c r="B82" t="s">
        <v>1381</v>
      </c>
      <c r="C82">
        <v>30</v>
      </c>
      <c r="D82" t="s">
        <v>30</v>
      </c>
      <c r="E82">
        <v>6.5966666666666702</v>
      </c>
      <c r="F82">
        <v>197.9</v>
      </c>
    </row>
    <row r="83" spans="1:6" x14ac:dyDescent="0.25">
      <c r="A83" t="s">
        <v>1384</v>
      </c>
      <c r="B83" t="s">
        <v>1381</v>
      </c>
      <c r="C83">
        <v>109</v>
      </c>
      <c r="D83" t="s">
        <v>30</v>
      </c>
      <c r="E83">
        <v>560</v>
      </c>
      <c r="F83">
        <v>61040</v>
      </c>
    </row>
    <row r="84" spans="1:6" x14ac:dyDescent="0.25">
      <c r="A84" t="s">
        <v>1385</v>
      </c>
      <c r="B84" t="s">
        <v>1379</v>
      </c>
      <c r="C84">
        <v>89</v>
      </c>
      <c r="D84" t="s">
        <v>30</v>
      </c>
      <c r="E84">
        <v>416</v>
      </c>
      <c r="F84">
        <v>37024</v>
      </c>
    </row>
    <row r="85" spans="1:6" x14ac:dyDescent="0.25">
      <c r="A85" t="s">
        <v>1386</v>
      </c>
      <c r="B85" t="s">
        <v>1387</v>
      </c>
      <c r="C85">
        <v>240</v>
      </c>
      <c r="D85" t="s">
        <v>30</v>
      </c>
      <c r="E85">
        <v>14</v>
      </c>
      <c r="F85">
        <v>3360</v>
      </c>
    </row>
    <row r="86" spans="1:6" x14ac:dyDescent="0.25">
      <c r="A86" t="s">
        <v>1388</v>
      </c>
      <c r="B86" t="s">
        <v>1389</v>
      </c>
      <c r="C86">
        <v>600</v>
      </c>
      <c r="D86" t="s">
        <v>30</v>
      </c>
      <c r="E86">
        <v>0.6</v>
      </c>
      <c r="F86">
        <v>360</v>
      </c>
    </row>
    <row r="87" spans="1:6" x14ac:dyDescent="0.25">
      <c r="A87" t="s">
        <v>1390</v>
      </c>
      <c r="B87" t="s">
        <v>1391</v>
      </c>
      <c r="C87">
        <v>900</v>
      </c>
      <c r="D87" t="s">
        <v>30</v>
      </c>
      <c r="E87">
        <v>15.2013888888889</v>
      </c>
      <c r="F87">
        <v>13681.25</v>
      </c>
    </row>
    <row r="88" spans="1:6" x14ac:dyDescent="0.25">
      <c r="A88" t="s">
        <v>1392</v>
      </c>
      <c r="B88" t="s">
        <v>1393</v>
      </c>
      <c r="C88">
        <v>2</v>
      </c>
      <c r="D88" t="s">
        <v>30</v>
      </c>
      <c r="E88">
        <v>1991.84</v>
      </c>
      <c r="F88">
        <v>3983.68</v>
      </c>
    </row>
    <row r="89" spans="1:6" x14ac:dyDescent="0.25">
      <c r="A89" t="s">
        <v>1394</v>
      </c>
      <c r="B89" t="s">
        <v>1395</v>
      </c>
      <c r="C89">
        <v>386</v>
      </c>
      <c r="D89" t="s">
        <v>30</v>
      </c>
      <c r="E89">
        <v>1471.3471502590701</v>
      </c>
      <c r="F89">
        <v>567940</v>
      </c>
    </row>
    <row r="90" spans="1:6" x14ac:dyDescent="0.25">
      <c r="A90" t="s">
        <v>1396</v>
      </c>
      <c r="B90" t="s">
        <v>1397</v>
      </c>
      <c r="C90">
        <v>274</v>
      </c>
      <c r="D90" t="s">
        <v>30</v>
      </c>
      <c r="E90">
        <v>10</v>
      </c>
      <c r="F90">
        <v>2740</v>
      </c>
    </row>
    <row r="91" spans="1:6" x14ac:dyDescent="0.25">
      <c r="A91" t="s">
        <v>1398</v>
      </c>
      <c r="B91" t="s">
        <v>1399</v>
      </c>
      <c r="C91">
        <v>46</v>
      </c>
      <c r="D91" t="s">
        <v>30</v>
      </c>
      <c r="E91">
        <v>8.3699999999999992</v>
      </c>
      <c r="F91">
        <v>385.02</v>
      </c>
    </row>
    <row r="92" spans="1:6" x14ac:dyDescent="0.25">
      <c r="A92" t="s">
        <v>1400</v>
      </c>
      <c r="B92" t="s">
        <v>1401</v>
      </c>
      <c r="C92">
        <v>30</v>
      </c>
      <c r="D92" t="s">
        <v>30</v>
      </c>
      <c r="E92">
        <v>52.7</v>
      </c>
      <c r="F92">
        <v>1581</v>
      </c>
    </row>
    <row r="93" spans="1:6" x14ac:dyDescent="0.25">
      <c r="A93" t="s">
        <v>1402</v>
      </c>
      <c r="B93" t="s">
        <v>1401</v>
      </c>
      <c r="C93">
        <v>49</v>
      </c>
      <c r="D93" t="s">
        <v>30</v>
      </c>
      <c r="E93">
        <v>1220</v>
      </c>
      <c r="F93">
        <v>59780</v>
      </c>
    </row>
    <row r="94" spans="1:6" x14ac:dyDescent="0.25">
      <c r="A94" t="s">
        <v>1403</v>
      </c>
      <c r="B94" t="s">
        <v>1401</v>
      </c>
      <c r="C94">
        <v>50</v>
      </c>
      <c r="D94" t="s">
        <v>30</v>
      </c>
      <c r="E94">
        <v>1</v>
      </c>
      <c r="F94">
        <v>50</v>
      </c>
    </row>
    <row r="95" spans="1:6" x14ac:dyDescent="0.25">
      <c r="A95" t="s">
        <v>1404</v>
      </c>
      <c r="B95" t="s">
        <v>1401</v>
      </c>
      <c r="C95">
        <v>24</v>
      </c>
      <c r="D95" t="s">
        <v>30</v>
      </c>
      <c r="E95">
        <v>817.52499999999998</v>
      </c>
      <c r="F95">
        <v>19620.599999999999</v>
      </c>
    </row>
    <row r="96" spans="1:6" x14ac:dyDescent="0.25">
      <c r="A96" t="s">
        <v>1405</v>
      </c>
      <c r="B96" t="s">
        <v>1401</v>
      </c>
      <c r="C96">
        <v>10</v>
      </c>
      <c r="D96" t="s">
        <v>30</v>
      </c>
      <c r="E96">
        <v>1</v>
      </c>
      <c r="F96">
        <v>10</v>
      </c>
    </row>
    <row r="97" spans="1:6" x14ac:dyDescent="0.25">
      <c r="A97" t="s">
        <v>1406</v>
      </c>
      <c r="B97" t="s">
        <v>1407</v>
      </c>
      <c r="C97">
        <v>5</v>
      </c>
      <c r="D97" t="s">
        <v>30</v>
      </c>
      <c r="E97">
        <v>1725.6</v>
      </c>
      <c r="F97">
        <v>8628</v>
      </c>
    </row>
    <row r="98" spans="1:6" x14ac:dyDescent="0.25">
      <c r="A98" t="s">
        <v>1408</v>
      </c>
      <c r="B98" t="s">
        <v>1409</v>
      </c>
      <c r="C98">
        <v>1</v>
      </c>
      <c r="D98" t="s">
        <v>30</v>
      </c>
      <c r="E98">
        <v>646</v>
      </c>
      <c r="F98">
        <v>646</v>
      </c>
    </row>
    <row r="99" spans="1:6" x14ac:dyDescent="0.25">
      <c r="A99" t="s">
        <v>1410</v>
      </c>
      <c r="B99" t="s">
        <v>1411</v>
      </c>
      <c r="C99">
        <v>1</v>
      </c>
      <c r="D99" t="s">
        <v>30</v>
      </c>
      <c r="E99">
        <v>960</v>
      </c>
      <c r="F99">
        <v>960</v>
      </c>
    </row>
    <row r="100" spans="1:6" x14ac:dyDescent="0.25">
      <c r="A100" t="s">
        <v>1412</v>
      </c>
      <c r="B100" t="s">
        <v>1411</v>
      </c>
      <c r="C100">
        <v>30</v>
      </c>
      <c r="D100" t="s">
        <v>30</v>
      </c>
      <c r="E100">
        <v>109.5</v>
      </c>
      <c r="F100">
        <v>3285</v>
      </c>
    </row>
    <row r="101" spans="1:6" x14ac:dyDescent="0.25">
      <c r="A101" t="s">
        <v>1413</v>
      </c>
      <c r="B101" t="s">
        <v>1411</v>
      </c>
      <c r="C101">
        <v>181</v>
      </c>
      <c r="D101" t="s">
        <v>30</v>
      </c>
      <c r="E101">
        <v>130.67066298342499</v>
      </c>
      <c r="F101">
        <v>23651.39</v>
      </c>
    </row>
    <row r="102" spans="1:6" x14ac:dyDescent="0.25">
      <c r="A102" t="s">
        <v>1414</v>
      </c>
      <c r="B102" t="s">
        <v>1415</v>
      </c>
      <c r="C102">
        <v>443</v>
      </c>
      <c r="D102" t="s">
        <v>30</v>
      </c>
      <c r="E102">
        <v>82</v>
      </c>
      <c r="F102">
        <v>36326</v>
      </c>
    </row>
    <row r="103" spans="1:6" x14ac:dyDescent="0.25">
      <c r="A103" t="s">
        <v>1416</v>
      </c>
      <c r="B103" t="s">
        <v>1417</v>
      </c>
      <c r="C103">
        <v>1540</v>
      </c>
      <c r="D103" t="s">
        <v>30</v>
      </c>
      <c r="E103">
        <v>15.0310974025974</v>
      </c>
      <c r="F103">
        <v>23147.89</v>
      </c>
    </row>
    <row r="104" spans="1:6" x14ac:dyDescent="0.25">
      <c r="A104" t="s">
        <v>1418</v>
      </c>
      <c r="B104" t="s">
        <v>1419</v>
      </c>
      <c r="C104">
        <v>5</v>
      </c>
      <c r="D104" t="s">
        <v>30</v>
      </c>
      <c r="E104">
        <v>1</v>
      </c>
      <c r="F104">
        <v>5</v>
      </c>
    </row>
    <row r="105" spans="1:6" x14ac:dyDescent="0.25">
      <c r="A105" t="s">
        <v>1420</v>
      </c>
      <c r="B105" t="s">
        <v>1421</v>
      </c>
      <c r="C105">
        <v>1</v>
      </c>
      <c r="D105" t="s">
        <v>30</v>
      </c>
      <c r="E105">
        <v>1018.19</v>
      </c>
      <c r="F105">
        <v>1018.19</v>
      </c>
    </row>
    <row r="106" spans="1:6" x14ac:dyDescent="0.25">
      <c r="A106" t="s">
        <v>1422</v>
      </c>
      <c r="B106" t="s">
        <v>1423</v>
      </c>
      <c r="C106">
        <v>103</v>
      </c>
      <c r="D106" t="s">
        <v>30</v>
      </c>
      <c r="E106">
        <v>487.481553398058</v>
      </c>
      <c r="F106">
        <v>50210.6</v>
      </c>
    </row>
    <row r="107" spans="1:6" x14ac:dyDescent="0.25">
      <c r="A107" t="s">
        <v>1424</v>
      </c>
      <c r="B107" t="s">
        <v>1425</v>
      </c>
      <c r="C107">
        <v>158</v>
      </c>
      <c r="D107" t="s">
        <v>30</v>
      </c>
      <c r="E107">
        <v>2232.4683544303798</v>
      </c>
      <c r="F107">
        <v>352730</v>
      </c>
    </row>
    <row r="108" spans="1:6" x14ac:dyDescent="0.25">
      <c r="A108" t="s">
        <v>1426</v>
      </c>
      <c r="B108" t="s">
        <v>1427</v>
      </c>
      <c r="C108">
        <v>272</v>
      </c>
      <c r="D108" t="s">
        <v>30</v>
      </c>
      <c r="E108">
        <v>1677.9632352941201</v>
      </c>
      <c r="F108">
        <v>456406</v>
      </c>
    </row>
    <row r="109" spans="1:6" x14ac:dyDescent="0.25">
      <c r="A109" t="s">
        <v>1428</v>
      </c>
      <c r="B109" t="s">
        <v>1429</v>
      </c>
      <c r="C109">
        <v>2</v>
      </c>
      <c r="D109" t="s">
        <v>30</v>
      </c>
      <c r="E109">
        <v>1184</v>
      </c>
      <c r="F109">
        <v>2368</v>
      </c>
    </row>
    <row r="110" spans="1:6" x14ac:dyDescent="0.25">
      <c r="A110" t="s">
        <v>1430</v>
      </c>
      <c r="B110" t="s">
        <v>1431</v>
      </c>
      <c r="C110">
        <v>63</v>
      </c>
      <c r="D110" t="s">
        <v>30</v>
      </c>
      <c r="E110">
        <v>850</v>
      </c>
      <c r="F110">
        <v>53550</v>
      </c>
    </row>
    <row r="111" spans="1:6" x14ac:dyDescent="0.25">
      <c r="A111" t="s">
        <v>1432</v>
      </c>
      <c r="B111" t="s">
        <v>1433</v>
      </c>
      <c r="C111">
        <v>60</v>
      </c>
      <c r="D111" t="s">
        <v>30</v>
      </c>
      <c r="E111">
        <v>8000</v>
      </c>
      <c r="F111">
        <v>480000</v>
      </c>
    </row>
    <row r="112" spans="1:6" x14ac:dyDescent="0.25">
      <c r="A112" t="s">
        <v>1434</v>
      </c>
      <c r="B112" t="s">
        <v>1435</v>
      </c>
      <c r="C112">
        <v>30</v>
      </c>
      <c r="D112" t="s">
        <v>30</v>
      </c>
      <c r="E112">
        <v>328</v>
      </c>
      <c r="F112">
        <v>9840</v>
      </c>
    </row>
    <row r="113" spans="1:6" x14ac:dyDescent="0.25">
      <c r="A113" t="s">
        <v>1436</v>
      </c>
      <c r="B113" t="s">
        <v>1437</v>
      </c>
      <c r="C113">
        <v>31</v>
      </c>
      <c r="D113" t="s">
        <v>30</v>
      </c>
      <c r="E113">
        <v>50</v>
      </c>
      <c r="F113">
        <v>1550</v>
      </c>
    </row>
    <row r="114" spans="1:6" x14ac:dyDescent="0.25">
      <c r="A114" t="s">
        <v>1438</v>
      </c>
      <c r="B114" t="s">
        <v>1437</v>
      </c>
      <c r="C114">
        <v>271</v>
      </c>
      <c r="D114" t="s">
        <v>30</v>
      </c>
      <c r="E114">
        <v>676</v>
      </c>
      <c r="F114">
        <v>183196</v>
      </c>
    </row>
    <row r="115" spans="1:6" x14ac:dyDescent="0.25">
      <c r="A115" t="s">
        <v>1439</v>
      </c>
      <c r="B115" t="s">
        <v>1437</v>
      </c>
      <c r="C115">
        <v>1</v>
      </c>
      <c r="D115" t="s">
        <v>30</v>
      </c>
      <c r="E115">
        <v>1778.4</v>
      </c>
      <c r="F115">
        <v>1778.4</v>
      </c>
    </row>
    <row r="116" spans="1:6" x14ac:dyDescent="0.25">
      <c r="A116" t="s">
        <v>1440</v>
      </c>
      <c r="B116" t="s">
        <v>1437</v>
      </c>
      <c r="C116">
        <v>3</v>
      </c>
      <c r="D116" t="s">
        <v>30</v>
      </c>
      <c r="E116">
        <v>415</v>
      </c>
      <c r="F116">
        <v>1245</v>
      </c>
    </row>
    <row r="117" spans="1:6" x14ac:dyDescent="0.25">
      <c r="A117" t="s">
        <v>1441</v>
      </c>
      <c r="B117" t="s">
        <v>1442</v>
      </c>
      <c r="C117">
        <v>3</v>
      </c>
      <c r="D117" t="s">
        <v>30</v>
      </c>
      <c r="E117">
        <v>44.6666666666667</v>
      </c>
      <c r="F117">
        <v>134</v>
      </c>
    </row>
    <row r="118" spans="1:6" x14ac:dyDescent="0.25">
      <c r="A118" t="s">
        <v>1443</v>
      </c>
      <c r="B118" t="s">
        <v>1444</v>
      </c>
      <c r="C118">
        <v>3</v>
      </c>
      <c r="D118" t="s">
        <v>30</v>
      </c>
      <c r="E118">
        <v>547.5</v>
      </c>
      <c r="F118">
        <v>1642.5</v>
      </c>
    </row>
    <row r="119" spans="1:6" x14ac:dyDescent="0.25">
      <c r="A119" t="s">
        <v>1445</v>
      </c>
      <c r="B119" t="s">
        <v>1446</v>
      </c>
      <c r="C119">
        <v>95</v>
      </c>
      <c r="D119" t="s">
        <v>30</v>
      </c>
      <c r="E119">
        <v>250</v>
      </c>
      <c r="F119">
        <v>23750</v>
      </c>
    </row>
    <row r="120" spans="1:6" x14ac:dyDescent="0.25">
      <c r="A120" t="s">
        <v>1447</v>
      </c>
      <c r="B120" t="s">
        <v>1448</v>
      </c>
      <c r="C120">
        <v>40</v>
      </c>
      <c r="D120" t="s">
        <v>30</v>
      </c>
      <c r="E120">
        <v>8.5779999999999994</v>
      </c>
      <c r="F120">
        <v>343.12</v>
      </c>
    </row>
    <row r="121" spans="1:6" x14ac:dyDescent="0.25">
      <c r="A121" t="s">
        <v>1449</v>
      </c>
      <c r="B121" t="s">
        <v>1446</v>
      </c>
      <c r="C121">
        <v>330</v>
      </c>
      <c r="D121" t="s">
        <v>30</v>
      </c>
      <c r="E121">
        <v>1</v>
      </c>
      <c r="F121">
        <v>330</v>
      </c>
    </row>
    <row r="122" spans="1:6" x14ac:dyDescent="0.25">
      <c r="A122" t="s">
        <v>1450</v>
      </c>
      <c r="B122" t="s">
        <v>1451</v>
      </c>
      <c r="C122">
        <v>65</v>
      </c>
      <c r="D122" t="s">
        <v>30</v>
      </c>
      <c r="E122">
        <v>140</v>
      </c>
      <c r="F122">
        <v>9100</v>
      </c>
    </row>
    <row r="123" spans="1:6" x14ac:dyDescent="0.25">
      <c r="A123" t="s">
        <v>1452</v>
      </c>
      <c r="B123" t="s">
        <v>1453</v>
      </c>
      <c r="C123">
        <v>2</v>
      </c>
      <c r="D123" t="s">
        <v>30</v>
      </c>
      <c r="E123">
        <v>2705</v>
      </c>
      <c r="F123">
        <v>5410</v>
      </c>
    </row>
    <row r="124" spans="1:6" x14ac:dyDescent="0.25">
      <c r="A124" t="s">
        <v>1454</v>
      </c>
      <c r="B124" t="s">
        <v>1455</v>
      </c>
      <c r="C124">
        <v>198</v>
      </c>
      <c r="D124" t="s">
        <v>30</v>
      </c>
      <c r="E124">
        <v>300</v>
      </c>
      <c r="F124">
        <v>59400</v>
      </c>
    </row>
    <row r="125" spans="1:6" x14ac:dyDescent="0.25">
      <c r="A125" t="s">
        <v>1456</v>
      </c>
      <c r="B125" t="s">
        <v>1457</v>
      </c>
      <c r="C125">
        <v>198</v>
      </c>
      <c r="D125" t="s">
        <v>30</v>
      </c>
      <c r="E125">
        <v>3.76</v>
      </c>
      <c r="F125">
        <v>744.48</v>
      </c>
    </row>
    <row r="126" spans="1:6" x14ac:dyDescent="0.25">
      <c r="A126" t="s">
        <v>1458</v>
      </c>
      <c r="B126" t="s">
        <v>1459</v>
      </c>
      <c r="C126">
        <v>4</v>
      </c>
      <c r="D126" t="s">
        <v>30</v>
      </c>
      <c r="E126">
        <v>965</v>
      </c>
      <c r="F126">
        <v>3860</v>
      </c>
    </row>
    <row r="127" spans="1:6" x14ac:dyDescent="0.25">
      <c r="A127" t="s">
        <v>1460</v>
      </c>
      <c r="B127" t="s">
        <v>1461</v>
      </c>
      <c r="C127">
        <v>3736</v>
      </c>
      <c r="D127" t="s">
        <v>30</v>
      </c>
      <c r="E127">
        <v>54.745626338329799</v>
      </c>
      <c r="F127">
        <v>204529.66</v>
      </c>
    </row>
    <row r="128" spans="1:6" x14ac:dyDescent="0.25">
      <c r="A128" t="s">
        <v>1462</v>
      </c>
      <c r="B128" t="s">
        <v>1461</v>
      </c>
      <c r="C128">
        <v>1695</v>
      </c>
      <c r="D128" t="s">
        <v>30</v>
      </c>
      <c r="E128">
        <v>120.21309734513299</v>
      </c>
      <c r="F128">
        <v>203761.2</v>
      </c>
    </row>
    <row r="129" spans="1:6" x14ac:dyDescent="0.25">
      <c r="A129" t="s">
        <v>1463</v>
      </c>
      <c r="B129" t="s">
        <v>1464</v>
      </c>
      <c r="C129">
        <v>192</v>
      </c>
      <c r="D129" t="s">
        <v>30</v>
      </c>
      <c r="E129">
        <v>350.89583333333297</v>
      </c>
      <c r="F129">
        <v>67372</v>
      </c>
    </row>
    <row r="130" spans="1:6" x14ac:dyDescent="0.25">
      <c r="A130" t="s">
        <v>1465</v>
      </c>
      <c r="B130" t="s">
        <v>1466</v>
      </c>
      <c r="C130">
        <v>495</v>
      </c>
      <c r="D130" t="s">
        <v>30</v>
      </c>
      <c r="E130">
        <v>7.5</v>
      </c>
      <c r="F130">
        <v>3712.5</v>
      </c>
    </row>
    <row r="131" spans="1:6" x14ac:dyDescent="0.25">
      <c r="A131" t="s">
        <v>1467</v>
      </c>
      <c r="B131" t="s">
        <v>1466</v>
      </c>
      <c r="C131">
        <v>400</v>
      </c>
      <c r="D131" t="s">
        <v>30</v>
      </c>
      <c r="E131">
        <v>7.5</v>
      </c>
      <c r="F131">
        <v>3000</v>
      </c>
    </row>
    <row r="132" spans="1:6" x14ac:dyDescent="0.25">
      <c r="A132" t="s">
        <v>1468</v>
      </c>
      <c r="B132" t="s">
        <v>1469</v>
      </c>
      <c r="C132">
        <v>90</v>
      </c>
      <c r="D132" t="s">
        <v>30</v>
      </c>
      <c r="E132">
        <v>31.49</v>
      </c>
      <c r="F132">
        <v>2834.1</v>
      </c>
    </row>
    <row r="133" spans="1:6" x14ac:dyDescent="0.25">
      <c r="A133" t="s">
        <v>1470</v>
      </c>
      <c r="B133" t="s">
        <v>1471</v>
      </c>
      <c r="C133">
        <v>100</v>
      </c>
      <c r="D133" t="s">
        <v>30</v>
      </c>
      <c r="E133">
        <v>31.49</v>
      </c>
      <c r="F133">
        <v>3149</v>
      </c>
    </row>
    <row r="134" spans="1:6" x14ac:dyDescent="0.25">
      <c r="A134" t="s">
        <v>1472</v>
      </c>
      <c r="B134" t="s">
        <v>1473</v>
      </c>
      <c r="C134">
        <v>90</v>
      </c>
      <c r="D134" t="s">
        <v>30</v>
      </c>
      <c r="E134">
        <v>31.49</v>
      </c>
      <c r="F134">
        <v>2834.1</v>
      </c>
    </row>
    <row r="135" spans="1:6" x14ac:dyDescent="0.25">
      <c r="A135" t="s">
        <v>1474</v>
      </c>
      <c r="B135" t="s">
        <v>1475</v>
      </c>
      <c r="C135">
        <v>367</v>
      </c>
      <c r="D135" t="s">
        <v>30</v>
      </c>
      <c r="E135">
        <v>14.6158038147139</v>
      </c>
      <c r="F135">
        <v>5364</v>
      </c>
    </row>
    <row r="136" spans="1:6" x14ac:dyDescent="0.25">
      <c r="A136" t="s">
        <v>1476</v>
      </c>
      <c r="B136" t="s">
        <v>1477</v>
      </c>
      <c r="C136">
        <v>3</v>
      </c>
      <c r="D136" t="s">
        <v>30</v>
      </c>
      <c r="E136">
        <v>6680</v>
      </c>
      <c r="F136">
        <v>20040</v>
      </c>
    </row>
    <row r="137" spans="1:6" x14ac:dyDescent="0.25">
      <c r="A137" t="s">
        <v>1478</v>
      </c>
      <c r="B137" t="s">
        <v>1479</v>
      </c>
      <c r="C137">
        <v>60</v>
      </c>
      <c r="D137" t="s">
        <v>30</v>
      </c>
      <c r="E137">
        <v>705</v>
      </c>
      <c r="F137">
        <v>42300</v>
      </c>
    </row>
    <row r="138" spans="1:6" x14ac:dyDescent="0.25">
      <c r="A138" t="s">
        <v>1480</v>
      </c>
      <c r="B138" t="s">
        <v>1479</v>
      </c>
      <c r="C138">
        <v>24</v>
      </c>
      <c r="D138" t="s">
        <v>30</v>
      </c>
      <c r="E138">
        <v>1</v>
      </c>
      <c r="F138">
        <v>24</v>
      </c>
    </row>
    <row r="139" spans="1:6" x14ac:dyDescent="0.25">
      <c r="A139" t="s">
        <v>1481</v>
      </c>
      <c r="B139" t="s">
        <v>1482</v>
      </c>
      <c r="C139">
        <v>236</v>
      </c>
      <c r="D139" t="s">
        <v>30</v>
      </c>
      <c r="E139">
        <v>643.13983050847503</v>
      </c>
      <c r="F139">
        <v>151781</v>
      </c>
    </row>
    <row r="140" spans="1:6" x14ac:dyDescent="0.25">
      <c r="A140" t="s">
        <v>1483</v>
      </c>
      <c r="B140" t="s">
        <v>1484</v>
      </c>
      <c r="C140">
        <v>230</v>
      </c>
      <c r="D140" t="s">
        <v>30</v>
      </c>
      <c r="E140">
        <v>295.10652173913002</v>
      </c>
      <c r="F140">
        <v>67874.5</v>
      </c>
    </row>
    <row r="141" spans="1:6" x14ac:dyDescent="0.25">
      <c r="A141" t="s">
        <v>1485</v>
      </c>
      <c r="B141" t="s">
        <v>1486</v>
      </c>
      <c r="C141">
        <v>1</v>
      </c>
      <c r="D141" t="s">
        <v>30</v>
      </c>
      <c r="E141">
        <v>1216.8</v>
      </c>
      <c r="F141">
        <v>1216.8</v>
      </c>
    </row>
    <row r="142" spans="1:6" x14ac:dyDescent="0.25">
      <c r="A142" t="s">
        <v>1487</v>
      </c>
      <c r="B142" t="s">
        <v>1488</v>
      </c>
      <c r="C142">
        <v>62</v>
      </c>
      <c r="D142" t="s">
        <v>30</v>
      </c>
      <c r="E142">
        <v>71.870967741935502</v>
      </c>
      <c r="F142">
        <v>4456</v>
      </c>
    </row>
    <row r="143" spans="1:6" x14ac:dyDescent="0.25">
      <c r="A143" t="s">
        <v>1489</v>
      </c>
      <c r="B143" t="s">
        <v>1490</v>
      </c>
      <c r="C143">
        <v>1204</v>
      </c>
      <c r="D143" t="s">
        <v>30</v>
      </c>
      <c r="E143">
        <v>1448.4286544850499</v>
      </c>
      <c r="F143">
        <v>1743908.1</v>
      </c>
    </row>
    <row r="144" spans="1:6" x14ac:dyDescent="0.25">
      <c r="A144" t="s">
        <v>1491</v>
      </c>
      <c r="B144" t="s">
        <v>1492</v>
      </c>
      <c r="C144">
        <v>300</v>
      </c>
      <c r="D144" t="s">
        <v>30</v>
      </c>
      <c r="E144">
        <v>35.049999999999997</v>
      </c>
      <c r="F144">
        <v>10515</v>
      </c>
    </row>
    <row r="145" spans="1:6" x14ac:dyDescent="0.25">
      <c r="A145" t="s">
        <v>1493</v>
      </c>
      <c r="B145" t="s">
        <v>1494</v>
      </c>
      <c r="C145">
        <v>31</v>
      </c>
      <c r="D145" t="s">
        <v>30</v>
      </c>
      <c r="E145">
        <v>31.277419354838699</v>
      </c>
      <c r="F145">
        <v>969.6</v>
      </c>
    </row>
    <row r="146" spans="1:6" x14ac:dyDescent="0.25">
      <c r="A146" t="s">
        <v>1495</v>
      </c>
      <c r="B146" t="s">
        <v>1496</v>
      </c>
      <c r="C146">
        <v>1</v>
      </c>
      <c r="D146" t="s">
        <v>30</v>
      </c>
      <c r="E146">
        <v>1250.5</v>
      </c>
      <c r="F146">
        <v>1250.5</v>
      </c>
    </row>
    <row r="147" spans="1:6" x14ac:dyDescent="0.25">
      <c r="A147" t="s">
        <v>1497</v>
      </c>
      <c r="B147" t="s">
        <v>1498</v>
      </c>
      <c r="C147">
        <v>1582</v>
      </c>
      <c r="D147" t="s">
        <v>30</v>
      </c>
      <c r="E147">
        <v>467.81409608091002</v>
      </c>
      <c r="F147">
        <v>740081.9</v>
      </c>
    </row>
    <row r="148" spans="1:6" x14ac:dyDescent="0.25">
      <c r="A148" t="s">
        <v>1499</v>
      </c>
      <c r="B148" t="s">
        <v>1500</v>
      </c>
      <c r="C148">
        <v>1817</v>
      </c>
      <c r="D148" t="s">
        <v>30</v>
      </c>
      <c r="E148">
        <v>742.674133186571</v>
      </c>
      <c r="F148">
        <v>1349438.9</v>
      </c>
    </row>
    <row r="149" spans="1:6" x14ac:dyDescent="0.25">
      <c r="A149" t="s">
        <v>1501</v>
      </c>
      <c r="B149" t="s">
        <v>1502</v>
      </c>
      <c r="C149">
        <v>1503</v>
      </c>
      <c r="D149" t="s">
        <v>30</v>
      </c>
      <c r="E149">
        <v>803.69161676646695</v>
      </c>
      <c r="F149">
        <v>1207948.5</v>
      </c>
    </row>
    <row r="150" spans="1:6" x14ac:dyDescent="0.25">
      <c r="A150" t="s">
        <v>1503</v>
      </c>
      <c r="B150" t="s">
        <v>1504</v>
      </c>
      <c r="C150">
        <v>1</v>
      </c>
      <c r="D150" t="s">
        <v>30</v>
      </c>
      <c r="E150">
        <v>2697.5</v>
      </c>
      <c r="F150">
        <v>2697.5</v>
      </c>
    </row>
    <row r="151" spans="1:6" x14ac:dyDescent="0.25">
      <c r="A151" t="s">
        <v>1505</v>
      </c>
      <c r="B151" t="s">
        <v>1506</v>
      </c>
      <c r="C151">
        <v>103</v>
      </c>
      <c r="D151" t="s">
        <v>30</v>
      </c>
      <c r="E151">
        <v>5535.8014563106799</v>
      </c>
      <c r="F151">
        <v>570187.55000000005</v>
      </c>
    </row>
    <row r="152" spans="1:6" x14ac:dyDescent="0.25">
      <c r="A152" t="s">
        <v>1507</v>
      </c>
      <c r="B152" t="s">
        <v>1508</v>
      </c>
      <c r="C152">
        <v>1</v>
      </c>
      <c r="D152" t="s">
        <v>30</v>
      </c>
      <c r="E152">
        <v>1800</v>
      </c>
      <c r="F152">
        <v>1800</v>
      </c>
    </row>
    <row r="153" spans="1:6" x14ac:dyDescent="0.25">
      <c r="A153" t="s">
        <v>1509</v>
      </c>
      <c r="B153" t="s">
        <v>1510</v>
      </c>
      <c r="C153">
        <v>23</v>
      </c>
      <c r="D153" t="s">
        <v>30</v>
      </c>
      <c r="E153">
        <v>8.1443478260869604</v>
      </c>
      <c r="F153">
        <v>187.32</v>
      </c>
    </row>
    <row r="154" spans="1:6" x14ac:dyDescent="0.25">
      <c r="A154" t="s">
        <v>1511</v>
      </c>
      <c r="B154" t="s">
        <v>1512</v>
      </c>
      <c r="C154">
        <v>18</v>
      </c>
      <c r="D154" t="s">
        <v>30</v>
      </c>
      <c r="E154">
        <v>10.78</v>
      </c>
      <c r="F154">
        <v>194.04</v>
      </c>
    </row>
    <row r="155" spans="1:6" x14ac:dyDescent="0.25">
      <c r="A155" t="s">
        <v>1513</v>
      </c>
      <c r="B155" t="s">
        <v>1512</v>
      </c>
      <c r="C155">
        <v>1</v>
      </c>
      <c r="D155" t="s">
        <v>30</v>
      </c>
      <c r="E155">
        <v>1</v>
      </c>
      <c r="F155">
        <v>1</v>
      </c>
    </row>
    <row r="156" spans="1:6" x14ac:dyDescent="0.25">
      <c r="A156" t="s">
        <v>1514</v>
      </c>
      <c r="B156" t="s">
        <v>1512</v>
      </c>
      <c r="C156">
        <v>895</v>
      </c>
      <c r="D156" t="s">
        <v>30</v>
      </c>
      <c r="E156">
        <v>0.62044692737430196</v>
      </c>
      <c r="F156">
        <v>555.29999999999995</v>
      </c>
    </row>
    <row r="157" spans="1:6" x14ac:dyDescent="0.25">
      <c r="A157" t="s">
        <v>1515</v>
      </c>
      <c r="B157" t="s">
        <v>1516</v>
      </c>
      <c r="C157">
        <v>132</v>
      </c>
      <c r="D157" t="s">
        <v>30</v>
      </c>
      <c r="E157">
        <v>64.970833333333303</v>
      </c>
      <c r="F157">
        <v>8576.15</v>
      </c>
    </row>
    <row r="158" spans="1:6" x14ac:dyDescent="0.25">
      <c r="A158" t="s">
        <v>1517</v>
      </c>
      <c r="B158" t="s">
        <v>1516</v>
      </c>
      <c r="C158">
        <v>178</v>
      </c>
      <c r="D158" t="s">
        <v>30</v>
      </c>
      <c r="E158">
        <v>149.92696629213501</v>
      </c>
      <c r="F158">
        <v>26687</v>
      </c>
    </row>
    <row r="159" spans="1:6" x14ac:dyDescent="0.25">
      <c r="A159" t="s">
        <v>1518</v>
      </c>
      <c r="B159" t="s">
        <v>1516</v>
      </c>
      <c r="C159">
        <v>986</v>
      </c>
      <c r="D159" t="s">
        <v>30</v>
      </c>
      <c r="E159">
        <v>116.254340770791</v>
      </c>
      <c r="F159">
        <v>114626.78</v>
      </c>
    </row>
    <row r="160" spans="1:6" x14ac:dyDescent="0.25">
      <c r="A160" t="s">
        <v>1519</v>
      </c>
      <c r="B160" t="s">
        <v>1520</v>
      </c>
      <c r="C160">
        <v>5</v>
      </c>
      <c r="D160" t="s">
        <v>30</v>
      </c>
      <c r="E160">
        <v>250.7</v>
      </c>
      <c r="F160">
        <v>1253.5</v>
      </c>
    </row>
    <row r="161" spans="1:6" x14ac:dyDescent="0.25">
      <c r="A161" t="s">
        <v>1521</v>
      </c>
      <c r="B161" t="s">
        <v>1520</v>
      </c>
      <c r="C161">
        <v>200</v>
      </c>
      <c r="D161" t="s">
        <v>30</v>
      </c>
      <c r="E161">
        <v>1</v>
      </c>
      <c r="F161">
        <v>200</v>
      </c>
    </row>
    <row r="162" spans="1:6" x14ac:dyDescent="0.25">
      <c r="A162" t="s">
        <v>1522</v>
      </c>
      <c r="B162" t="s">
        <v>1523</v>
      </c>
      <c r="C162">
        <v>20</v>
      </c>
      <c r="D162" t="s">
        <v>30</v>
      </c>
      <c r="E162">
        <v>1</v>
      </c>
      <c r="F162">
        <v>20</v>
      </c>
    </row>
    <row r="163" spans="1:6" x14ac:dyDescent="0.25">
      <c r="A163" t="s">
        <v>1524</v>
      </c>
      <c r="B163" t="s">
        <v>1525</v>
      </c>
      <c r="C163">
        <v>2</v>
      </c>
      <c r="D163" t="s">
        <v>30</v>
      </c>
      <c r="E163">
        <v>300</v>
      </c>
      <c r="F163">
        <v>600</v>
      </c>
    </row>
    <row r="164" spans="1:6" x14ac:dyDescent="0.25">
      <c r="A164" t="s">
        <v>1526</v>
      </c>
      <c r="B164" t="s">
        <v>1527</v>
      </c>
      <c r="C164">
        <v>10</v>
      </c>
      <c r="D164" t="s">
        <v>30</v>
      </c>
      <c r="E164">
        <v>525</v>
      </c>
      <c r="F164">
        <v>5250</v>
      </c>
    </row>
    <row r="165" spans="1:6" x14ac:dyDescent="0.25">
      <c r="A165" t="s">
        <v>1528</v>
      </c>
      <c r="B165" t="s">
        <v>1529</v>
      </c>
      <c r="C165">
        <v>60</v>
      </c>
      <c r="D165" t="s">
        <v>30</v>
      </c>
      <c r="E165">
        <v>3.278</v>
      </c>
      <c r="F165">
        <v>196.68</v>
      </c>
    </row>
    <row r="166" spans="1:6" x14ac:dyDescent="0.25">
      <c r="A166" t="s">
        <v>1530</v>
      </c>
      <c r="B166" t="s">
        <v>1531</v>
      </c>
      <c r="C166">
        <v>43</v>
      </c>
      <c r="D166" t="s">
        <v>30</v>
      </c>
      <c r="E166">
        <v>64</v>
      </c>
      <c r="F166">
        <v>2752</v>
      </c>
    </row>
    <row r="167" spans="1:6" x14ac:dyDescent="0.25">
      <c r="A167" t="s">
        <v>1532</v>
      </c>
      <c r="B167" t="s">
        <v>1531</v>
      </c>
      <c r="C167">
        <v>176</v>
      </c>
      <c r="D167" t="s">
        <v>30</v>
      </c>
      <c r="E167">
        <v>445.74431818181802</v>
      </c>
      <c r="F167">
        <v>78451</v>
      </c>
    </row>
    <row r="168" spans="1:6" x14ac:dyDescent="0.25">
      <c r="A168" t="s">
        <v>1533</v>
      </c>
      <c r="B168" t="s">
        <v>1534</v>
      </c>
      <c r="C168">
        <v>3</v>
      </c>
      <c r="D168" t="s">
        <v>30</v>
      </c>
      <c r="E168">
        <v>7476.48</v>
      </c>
      <c r="F168">
        <v>22429.439999999999</v>
      </c>
    </row>
    <row r="169" spans="1:6" x14ac:dyDescent="0.25">
      <c r="A169" t="s">
        <v>1535</v>
      </c>
      <c r="B169" t="s">
        <v>1536</v>
      </c>
      <c r="C169">
        <v>29</v>
      </c>
      <c r="D169" t="s">
        <v>30</v>
      </c>
      <c r="E169">
        <v>195.88</v>
      </c>
      <c r="F169">
        <v>5680.52</v>
      </c>
    </row>
    <row r="170" spans="1:6" x14ac:dyDescent="0.25">
      <c r="A170" t="s">
        <v>1537</v>
      </c>
      <c r="B170" t="s">
        <v>1538</v>
      </c>
      <c r="C170">
        <v>336</v>
      </c>
      <c r="D170" t="s">
        <v>30</v>
      </c>
      <c r="E170">
        <v>2254</v>
      </c>
      <c r="F170">
        <v>757344</v>
      </c>
    </row>
    <row r="171" spans="1:6" x14ac:dyDescent="0.25">
      <c r="A171" t="s">
        <v>1539</v>
      </c>
      <c r="B171" t="s">
        <v>1540</v>
      </c>
      <c r="C171">
        <v>10</v>
      </c>
      <c r="D171" t="s">
        <v>30</v>
      </c>
      <c r="E171">
        <v>16.55</v>
      </c>
      <c r="F171">
        <v>165.5</v>
      </c>
    </row>
    <row r="172" spans="1:6" x14ac:dyDescent="0.25">
      <c r="A172" t="s">
        <v>1541</v>
      </c>
      <c r="B172" t="s">
        <v>1542</v>
      </c>
      <c r="C172">
        <v>5</v>
      </c>
      <c r="D172" t="s">
        <v>30</v>
      </c>
      <c r="E172">
        <v>1</v>
      </c>
      <c r="F172">
        <v>5</v>
      </c>
    </row>
    <row r="173" spans="1:6" x14ac:dyDescent="0.25">
      <c r="A173" t="s">
        <v>1543</v>
      </c>
      <c r="B173" t="s">
        <v>1544</v>
      </c>
      <c r="C173">
        <v>808</v>
      </c>
      <c r="D173" t="s">
        <v>30</v>
      </c>
      <c r="E173">
        <v>1415.4712871287099</v>
      </c>
      <c r="F173">
        <v>1143700.8</v>
      </c>
    </row>
    <row r="174" spans="1:6" x14ac:dyDescent="0.25">
      <c r="A174" t="s">
        <v>1545</v>
      </c>
      <c r="B174" t="s">
        <v>1544</v>
      </c>
      <c r="C174">
        <v>288</v>
      </c>
      <c r="D174" t="s">
        <v>30</v>
      </c>
      <c r="E174">
        <v>2698.4375</v>
      </c>
      <c r="F174">
        <v>777150</v>
      </c>
    </row>
    <row r="175" spans="1:6" x14ac:dyDescent="0.25">
      <c r="A175" t="s">
        <v>1546</v>
      </c>
      <c r="B175" t="s">
        <v>1544</v>
      </c>
      <c r="C175">
        <v>351</v>
      </c>
      <c r="D175" t="s">
        <v>30</v>
      </c>
      <c r="E175">
        <v>859.80911680911697</v>
      </c>
      <c r="F175">
        <v>301793</v>
      </c>
    </row>
    <row r="176" spans="1:6" x14ac:dyDescent="0.25">
      <c r="A176" t="s">
        <v>1547</v>
      </c>
      <c r="B176" t="s">
        <v>1544</v>
      </c>
      <c r="C176">
        <v>251</v>
      </c>
      <c r="D176" t="s">
        <v>30</v>
      </c>
      <c r="E176">
        <v>3481.6131474103599</v>
      </c>
      <c r="F176">
        <v>873884.9</v>
      </c>
    </row>
    <row r="177" spans="1:6" x14ac:dyDescent="0.25">
      <c r="A177" t="s">
        <v>1548</v>
      </c>
      <c r="B177" t="s">
        <v>1549</v>
      </c>
      <c r="C177">
        <v>218</v>
      </c>
      <c r="D177" t="s">
        <v>30</v>
      </c>
      <c r="E177">
        <v>463.30275229357801</v>
      </c>
      <c r="F177">
        <v>101000</v>
      </c>
    </row>
    <row r="178" spans="1:6" x14ac:dyDescent="0.25">
      <c r="A178" t="s">
        <v>1550</v>
      </c>
      <c r="B178" t="s">
        <v>1549</v>
      </c>
      <c r="C178">
        <v>893</v>
      </c>
      <c r="D178" t="s">
        <v>30</v>
      </c>
      <c r="E178">
        <v>1</v>
      </c>
      <c r="F178">
        <v>893</v>
      </c>
    </row>
    <row r="179" spans="1:6" x14ac:dyDescent="0.25">
      <c r="A179" t="s">
        <v>1551</v>
      </c>
      <c r="B179" t="s">
        <v>1552</v>
      </c>
      <c r="C179">
        <v>1</v>
      </c>
      <c r="D179" t="s">
        <v>30</v>
      </c>
      <c r="E179">
        <v>1638</v>
      </c>
      <c r="F179">
        <v>1638</v>
      </c>
    </row>
    <row r="180" spans="1:6" x14ac:dyDescent="0.25">
      <c r="A180" t="s">
        <v>1553</v>
      </c>
      <c r="B180" t="s">
        <v>1554</v>
      </c>
      <c r="C180">
        <v>1</v>
      </c>
      <c r="D180" t="s">
        <v>30</v>
      </c>
      <c r="E180">
        <v>313.5</v>
      </c>
      <c r="F180">
        <v>313.5</v>
      </c>
    </row>
    <row r="181" spans="1:6" x14ac:dyDescent="0.25">
      <c r="A181" t="s">
        <v>1555</v>
      </c>
      <c r="B181" t="s">
        <v>1556</v>
      </c>
      <c r="C181">
        <v>140</v>
      </c>
      <c r="D181" t="s">
        <v>30</v>
      </c>
      <c r="E181">
        <v>905</v>
      </c>
      <c r="F181">
        <v>126700</v>
      </c>
    </row>
    <row r="182" spans="1:6" x14ac:dyDescent="0.25">
      <c r="A182" t="s">
        <v>1557</v>
      </c>
      <c r="B182" t="s">
        <v>1558</v>
      </c>
      <c r="C182">
        <v>6</v>
      </c>
      <c r="D182" t="s">
        <v>30</v>
      </c>
      <c r="E182">
        <v>2298.83</v>
      </c>
      <c r="F182">
        <v>13792.98</v>
      </c>
    </row>
    <row r="183" spans="1:6" x14ac:dyDescent="0.25">
      <c r="A183" t="s">
        <v>1559</v>
      </c>
      <c r="B183" t="s">
        <v>1560</v>
      </c>
      <c r="C183">
        <v>7</v>
      </c>
      <c r="D183" t="s">
        <v>30</v>
      </c>
      <c r="E183">
        <v>32</v>
      </c>
      <c r="F183">
        <v>224</v>
      </c>
    </row>
    <row r="184" spans="1:6" x14ac:dyDescent="0.25">
      <c r="A184" t="s">
        <v>1561</v>
      </c>
      <c r="B184" t="s">
        <v>1562</v>
      </c>
      <c r="C184">
        <v>43</v>
      </c>
      <c r="D184" t="s">
        <v>30</v>
      </c>
      <c r="E184">
        <v>340</v>
      </c>
      <c r="F184">
        <v>14620</v>
      </c>
    </row>
    <row r="185" spans="1:6" x14ac:dyDescent="0.25">
      <c r="A185" t="s">
        <v>1189</v>
      </c>
      <c r="B185" t="s">
        <v>1190</v>
      </c>
      <c r="C185">
        <v>9</v>
      </c>
      <c r="D185" t="s">
        <v>30</v>
      </c>
      <c r="E185">
        <v>1</v>
      </c>
      <c r="F185">
        <v>9</v>
      </c>
    </row>
    <row r="186" spans="1:6" x14ac:dyDescent="0.25">
      <c r="A186" t="s">
        <v>1563</v>
      </c>
      <c r="B186" t="s">
        <v>1564</v>
      </c>
      <c r="C186">
        <v>179</v>
      </c>
      <c r="D186" t="s">
        <v>30</v>
      </c>
      <c r="E186">
        <v>1</v>
      </c>
      <c r="F186">
        <v>179</v>
      </c>
    </row>
    <row r="187" spans="1:6" x14ac:dyDescent="0.25">
      <c r="A187" t="s">
        <v>1565</v>
      </c>
      <c r="B187" t="s">
        <v>1564</v>
      </c>
      <c r="C187">
        <v>3</v>
      </c>
      <c r="D187" t="s">
        <v>30</v>
      </c>
      <c r="E187">
        <v>1454</v>
      </c>
      <c r="F187">
        <v>4362</v>
      </c>
    </row>
    <row r="188" spans="1:6" x14ac:dyDescent="0.25">
      <c r="A188" t="s">
        <v>1566</v>
      </c>
      <c r="B188" t="s">
        <v>1567</v>
      </c>
      <c r="C188">
        <v>6521</v>
      </c>
      <c r="D188" t="s">
        <v>30</v>
      </c>
      <c r="E188">
        <v>570</v>
      </c>
      <c r="F188">
        <v>3716970</v>
      </c>
    </row>
    <row r="189" spans="1:6" x14ac:dyDescent="0.25">
      <c r="A189" t="s">
        <v>1568</v>
      </c>
      <c r="B189" t="s">
        <v>1569</v>
      </c>
      <c r="C189">
        <v>285</v>
      </c>
      <c r="D189" t="s">
        <v>30</v>
      </c>
      <c r="E189">
        <v>1</v>
      </c>
      <c r="F189">
        <v>285</v>
      </c>
    </row>
    <row r="190" spans="1:6" x14ac:dyDescent="0.25">
      <c r="A190" t="s">
        <v>1570</v>
      </c>
      <c r="B190" t="s">
        <v>1571</v>
      </c>
      <c r="C190">
        <v>314</v>
      </c>
      <c r="D190" t="s">
        <v>30</v>
      </c>
      <c r="E190">
        <v>646.16980891719697</v>
      </c>
      <c r="F190">
        <v>202897.32</v>
      </c>
    </row>
    <row r="191" spans="1:6" x14ac:dyDescent="0.25">
      <c r="A191" t="s">
        <v>1572</v>
      </c>
      <c r="B191" t="s">
        <v>1573</v>
      </c>
      <c r="C191">
        <v>559</v>
      </c>
      <c r="D191" t="s">
        <v>30</v>
      </c>
      <c r="E191">
        <v>423.41985688729898</v>
      </c>
      <c r="F191">
        <v>236691.7</v>
      </c>
    </row>
    <row r="192" spans="1:6" x14ac:dyDescent="0.25">
      <c r="A192" t="s">
        <v>1574</v>
      </c>
      <c r="B192" t="s">
        <v>1575</v>
      </c>
      <c r="C192">
        <v>326</v>
      </c>
      <c r="D192" t="s">
        <v>30</v>
      </c>
      <c r="E192">
        <v>70</v>
      </c>
      <c r="F192">
        <v>22820</v>
      </c>
    </row>
    <row r="193" spans="1:6" x14ac:dyDescent="0.25">
      <c r="A193" t="s">
        <v>1576</v>
      </c>
      <c r="B193" t="s">
        <v>1577</v>
      </c>
      <c r="C193">
        <v>9</v>
      </c>
      <c r="D193" t="s">
        <v>30</v>
      </c>
      <c r="E193">
        <v>185</v>
      </c>
      <c r="F193">
        <v>1665</v>
      </c>
    </row>
    <row r="194" spans="1:6" x14ac:dyDescent="0.25">
      <c r="A194" t="s">
        <v>1578</v>
      </c>
      <c r="B194" t="s">
        <v>1579</v>
      </c>
      <c r="C194">
        <v>1</v>
      </c>
      <c r="D194" t="s">
        <v>30</v>
      </c>
      <c r="E194">
        <v>1902</v>
      </c>
      <c r="F194">
        <v>1902</v>
      </c>
    </row>
    <row r="195" spans="1:6" x14ac:dyDescent="0.25">
      <c r="A195" t="s">
        <v>1580</v>
      </c>
      <c r="B195" t="s">
        <v>1581</v>
      </c>
      <c r="C195">
        <v>1561</v>
      </c>
      <c r="D195" t="s">
        <v>30</v>
      </c>
      <c r="E195">
        <v>8</v>
      </c>
      <c r="F195">
        <v>12488</v>
      </c>
    </row>
    <row r="196" spans="1:6" x14ac:dyDescent="0.25">
      <c r="A196" t="s">
        <v>1582</v>
      </c>
      <c r="B196" t="s">
        <v>1583</v>
      </c>
      <c r="C196">
        <v>1</v>
      </c>
      <c r="D196" t="s">
        <v>30</v>
      </c>
      <c r="E196">
        <v>962</v>
      </c>
      <c r="F196">
        <v>962</v>
      </c>
    </row>
    <row r="197" spans="1:6" x14ac:dyDescent="0.25">
      <c r="A197" t="s">
        <v>1584</v>
      </c>
      <c r="B197" t="s">
        <v>1585</v>
      </c>
      <c r="C197">
        <v>199</v>
      </c>
      <c r="D197" t="s">
        <v>30</v>
      </c>
      <c r="E197">
        <v>79.950753768844194</v>
      </c>
      <c r="F197">
        <v>15910.2</v>
      </c>
    </row>
    <row r="198" spans="1:6" x14ac:dyDescent="0.25">
      <c r="A198" t="s">
        <v>1586</v>
      </c>
      <c r="B198" t="s">
        <v>1587</v>
      </c>
      <c r="C198">
        <v>1</v>
      </c>
      <c r="D198" t="s">
        <v>30</v>
      </c>
      <c r="E198">
        <v>5300</v>
      </c>
      <c r="F198">
        <v>5300</v>
      </c>
    </row>
    <row r="199" spans="1:6" x14ac:dyDescent="0.25">
      <c r="A199" t="s">
        <v>1588</v>
      </c>
      <c r="B199" t="s">
        <v>1589</v>
      </c>
      <c r="C199">
        <v>1166</v>
      </c>
      <c r="D199" t="s">
        <v>30</v>
      </c>
      <c r="E199">
        <v>2.31304459691252</v>
      </c>
      <c r="F199">
        <v>2697.01</v>
      </c>
    </row>
    <row r="200" spans="1:6" x14ac:dyDescent="0.25">
      <c r="A200" t="s">
        <v>1590</v>
      </c>
      <c r="B200" t="s">
        <v>1589</v>
      </c>
      <c r="C200">
        <v>9</v>
      </c>
      <c r="D200" t="s">
        <v>30</v>
      </c>
      <c r="E200">
        <v>59.3333333333333</v>
      </c>
      <c r="F200">
        <v>534</v>
      </c>
    </row>
    <row r="201" spans="1:6" x14ac:dyDescent="0.25">
      <c r="A201" t="s">
        <v>1591</v>
      </c>
      <c r="B201" t="s">
        <v>1592</v>
      </c>
      <c r="C201">
        <v>16</v>
      </c>
      <c r="D201" t="s">
        <v>30</v>
      </c>
      <c r="E201">
        <v>4771.875</v>
      </c>
      <c r="F201">
        <v>76350</v>
      </c>
    </row>
    <row r="202" spans="1:6" x14ac:dyDescent="0.25">
      <c r="A202" t="s">
        <v>1593</v>
      </c>
      <c r="B202" t="s">
        <v>1592</v>
      </c>
      <c r="C202">
        <v>4</v>
      </c>
      <c r="D202" t="s">
        <v>30</v>
      </c>
      <c r="E202">
        <v>3273.4</v>
      </c>
      <c r="F202">
        <v>13093.6</v>
      </c>
    </row>
    <row r="203" spans="1:6" x14ac:dyDescent="0.25">
      <c r="A203" t="s">
        <v>1594</v>
      </c>
      <c r="B203" t="s">
        <v>1595</v>
      </c>
      <c r="C203">
        <v>5</v>
      </c>
      <c r="D203" t="s">
        <v>30</v>
      </c>
      <c r="E203">
        <v>1597.6</v>
      </c>
      <c r="F203">
        <v>7988</v>
      </c>
    </row>
    <row r="204" spans="1:6" x14ac:dyDescent="0.25">
      <c r="A204" t="s">
        <v>1596</v>
      </c>
      <c r="B204" t="s">
        <v>1597</v>
      </c>
      <c r="C204">
        <v>4</v>
      </c>
      <c r="D204" t="s">
        <v>30</v>
      </c>
      <c r="E204">
        <v>290.39999999999998</v>
      </c>
      <c r="F204">
        <v>1161.5999999999999</v>
      </c>
    </row>
    <row r="205" spans="1:6" x14ac:dyDescent="0.25">
      <c r="A205" t="s">
        <v>1598</v>
      </c>
      <c r="B205" t="s">
        <v>1599</v>
      </c>
      <c r="C205">
        <v>42</v>
      </c>
      <c r="D205" t="s">
        <v>30</v>
      </c>
      <c r="E205">
        <v>420.08</v>
      </c>
      <c r="F205">
        <v>17643.36</v>
      </c>
    </row>
    <row r="206" spans="1:6" x14ac:dyDescent="0.25">
      <c r="A206" t="s">
        <v>1600</v>
      </c>
      <c r="B206" t="s">
        <v>1601</v>
      </c>
      <c r="C206">
        <v>3</v>
      </c>
      <c r="D206" t="s">
        <v>30</v>
      </c>
      <c r="E206">
        <v>40</v>
      </c>
      <c r="F206">
        <v>120</v>
      </c>
    </row>
    <row r="207" spans="1:6" x14ac:dyDescent="0.25">
      <c r="A207" t="s">
        <v>1602</v>
      </c>
      <c r="B207" t="s">
        <v>1603</v>
      </c>
      <c r="C207">
        <v>2</v>
      </c>
      <c r="D207" t="s">
        <v>30</v>
      </c>
      <c r="E207">
        <v>95</v>
      </c>
      <c r="F207">
        <v>190</v>
      </c>
    </row>
    <row r="208" spans="1:6" x14ac:dyDescent="0.25">
      <c r="A208" t="s">
        <v>1604</v>
      </c>
      <c r="B208" t="s">
        <v>1605</v>
      </c>
      <c r="C208">
        <v>10</v>
      </c>
      <c r="D208" t="s">
        <v>30</v>
      </c>
      <c r="E208">
        <v>299.19799999999998</v>
      </c>
      <c r="F208">
        <v>2991.98</v>
      </c>
    </row>
    <row r="209" spans="1:6" x14ac:dyDescent="0.25">
      <c r="A209" t="s">
        <v>1606</v>
      </c>
      <c r="B209" t="s">
        <v>1607</v>
      </c>
      <c r="C209">
        <v>47</v>
      </c>
      <c r="D209" t="s">
        <v>30</v>
      </c>
      <c r="E209">
        <v>1200.06</v>
      </c>
      <c r="F209">
        <v>56402.82</v>
      </c>
    </row>
    <row r="210" spans="1:6" x14ac:dyDescent="0.25">
      <c r="A210" t="s">
        <v>1608</v>
      </c>
      <c r="B210" t="s">
        <v>1609</v>
      </c>
      <c r="C210">
        <v>63</v>
      </c>
      <c r="D210" t="s">
        <v>30</v>
      </c>
      <c r="E210">
        <v>320.02</v>
      </c>
      <c r="F210">
        <v>20161.259999999998</v>
      </c>
    </row>
    <row r="211" spans="1:6" x14ac:dyDescent="0.25">
      <c r="A211" t="s">
        <v>1610</v>
      </c>
      <c r="B211" t="s">
        <v>1611</v>
      </c>
      <c r="C211">
        <v>5</v>
      </c>
      <c r="D211" t="s">
        <v>30</v>
      </c>
      <c r="E211">
        <v>1</v>
      </c>
      <c r="F211">
        <v>5</v>
      </c>
    </row>
    <row r="212" spans="1:6" x14ac:dyDescent="0.25">
      <c r="A212" t="s">
        <v>1612</v>
      </c>
      <c r="B212" t="s">
        <v>1613</v>
      </c>
      <c r="C212">
        <v>103</v>
      </c>
      <c r="D212" t="s">
        <v>30</v>
      </c>
      <c r="E212">
        <v>102.203883495146</v>
      </c>
      <c r="F212">
        <v>10527</v>
      </c>
    </row>
    <row r="213" spans="1:6" x14ac:dyDescent="0.25">
      <c r="A213" t="s">
        <v>1614</v>
      </c>
      <c r="B213" t="s">
        <v>1613</v>
      </c>
      <c r="C213">
        <v>180</v>
      </c>
      <c r="D213" t="s">
        <v>30</v>
      </c>
      <c r="E213">
        <v>78.502222222222201</v>
      </c>
      <c r="F213">
        <v>14130.4</v>
      </c>
    </row>
    <row r="214" spans="1:6" x14ac:dyDescent="0.25">
      <c r="A214" t="s">
        <v>1615</v>
      </c>
      <c r="B214" t="s">
        <v>1613</v>
      </c>
      <c r="C214">
        <v>1</v>
      </c>
      <c r="D214" t="s">
        <v>30</v>
      </c>
      <c r="E214">
        <v>990.02</v>
      </c>
      <c r="F214">
        <v>990.02</v>
      </c>
    </row>
    <row r="215" spans="1:6" x14ac:dyDescent="0.25">
      <c r="A215" t="s">
        <v>1616</v>
      </c>
      <c r="B215" t="s">
        <v>1617</v>
      </c>
      <c r="C215">
        <v>6</v>
      </c>
      <c r="D215" t="s">
        <v>30</v>
      </c>
      <c r="E215">
        <v>1</v>
      </c>
      <c r="F215">
        <v>6</v>
      </c>
    </row>
    <row r="216" spans="1:6" x14ac:dyDescent="0.25">
      <c r="A216" t="s">
        <v>1618</v>
      </c>
      <c r="B216" t="s">
        <v>1619</v>
      </c>
      <c r="C216">
        <v>48</v>
      </c>
      <c r="D216" t="s">
        <v>30</v>
      </c>
      <c r="E216">
        <v>484.52083333333297</v>
      </c>
      <c r="F216">
        <v>23257</v>
      </c>
    </row>
    <row r="217" spans="1:6" x14ac:dyDescent="0.25">
      <c r="A217" t="s">
        <v>1620</v>
      </c>
      <c r="B217" t="s">
        <v>1621</v>
      </c>
      <c r="C217">
        <v>858</v>
      </c>
      <c r="D217" t="s">
        <v>30</v>
      </c>
      <c r="E217">
        <v>829.148869463869</v>
      </c>
      <c r="F217">
        <v>711409.73</v>
      </c>
    </row>
    <row r="218" spans="1:6" x14ac:dyDescent="0.25">
      <c r="A218" t="s">
        <v>1622</v>
      </c>
      <c r="B218" t="s">
        <v>1621</v>
      </c>
      <c r="C218">
        <v>105</v>
      </c>
      <c r="D218" t="s">
        <v>30</v>
      </c>
      <c r="E218">
        <v>1585</v>
      </c>
      <c r="F218">
        <v>166425</v>
      </c>
    </row>
    <row r="219" spans="1:6" x14ac:dyDescent="0.25">
      <c r="A219" t="s">
        <v>1623</v>
      </c>
      <c r="B219" t="s">
        <v>615</v>
      </c>
      <c r="C219">
        <v>21</v>
      </c>
      <c r="D219" t="s">
        <v>30</v>
      </c>
      <c r="E219">
        <v>18.8095238095238</v>
      </c>
      <c r="F219">
        <v>395</v>
      </c>
    </row>
    <row r="220" spans="1:6" x14ac:dyDescent="0.25">
      <c r="A220" t="s">
        <v>1624</v>
      </c>
      <c r="B220" t="s">
        <v>1625</v>
      </c>
      <c r="C220">
        <v>9</v>
      </c>
      <c r="D220" t="s">
        <v>30</v>
      </c>
      <c r="E220">
        <v>1</v>
      </c>
      <c r="F220">
        <v>9</v>
      </c>
    </row>
    <row r="221" spans="1:6" x14ac:dyDescent="0.25">
      <c r="A221" t="s">
        <v>1626</v>
      </c>
      <c r="B221" t="s">
        <v>1627</v>
      </c>
      <c r="C221">
        <v>1</v>
      </c>
      <c r="D221" t="s">
        <v>30</v>
      </c>
      <c r="E221">
        <v>2867.04</v>
      </c>
      <c r="F221">
        <v>2867.04</v>
      </c>
    </row>
    <row r="222" spans="1:6" x14ac:dyDescent="0.25">
      <c r="A222" t="s">
        <v>1628</v>
      </c>
      <c r="B222" t="s">
        <v>1629</v>
      </c>
      <c r="C222">
        <v>11</v>
      </c>
      <c r="D222" t="s">
        <v>30</v>
      </c>
      <c r="E222">
        <v>8.8072727272727303</v>
      </c>
      <c r="F222">
        <v>96.88</v>
      </c>
    </row>
    <row r="223" spans="1:6" x14ac:dyDescent="0.25">
      <c r="A223" t="s">
        <v>1630</v>
      </c>
      <c r="B223" t="s">
        <v>1631</v>
      </c>
      <c r="C223">
        <v>100</v>
      </c>
      <c r="D223" t="s">
        <v>30</v>
      </c>
      <c r="E223">
        <v>824.67280000000005</v>
      </c>
      <c r="F223">
        <v>82467.28</v>
      </c>
    </row>
    <row r="224" spans="1:6" x14ac:dyDescent="0.25">
      <c r="A224" t="s">
        <v>1632</v>
      </c>
      <c r="B224" t="s">
        <v>1633</v>
      </c>
      <c r="C224">
        <v>5</v>
      </c>
      <c r="D224" t="s">
        <v>30</v>
      </c>
      <c r="E224">
        <v>11800</v>
      </c>
      <c r="F224">
        <v>59000</v>
      </c>
    </row>
    <row r="225" spans="1:6" x14ac:dyDescent="0.25">
      <c r="A225" t="s">
        <v>1634</v>
      </c>
      <c r="B225" t="s">
        <v>1635</v>
      </c>
      <c r="C225">
        <v>4</v>
      </c>
      <c r="D225" t="s">
        <v>30</v>
      </c>
      <c r="E225">
        <v>1804.5</v>
      </c>
      <c r="F225">
        <v>7218</v>
      </c>
    </row>
    <row r="226" spans="1:6" x14ac:dyDescent="0.25">
      <c r="A226" t="s">
        <v>1636</v>
      </c>
      <c r="B226" t="s">
        <v>1637</v>
      </c>
      <c r="C226">
        <v>7</v>
      </c>
      <c r="D226" t="s">
        <v>30</v>
      </c>
      <c r="E226">
        <v>1399</v>
      </c>
      <c r="F226">
        <v>9793</v>
      </c>
    </row>
    <row r="227" spans="1:6" x14ac:dyDescent="0.25">
      <c r="A227" t="s">
        <v>1638</v>
      </c>
      <c r="B227" t="s">
        <v>1639</v>
      </c>
      <c r="C227">
        <v>97</v>
      </c>
      <c r="D227" t="s">
        <v>30</v>
      </c>
      <c r="E227">
        <v>85.669690721649502</v>
      </c>
      <c r="F227">
        <v>8309.9599999999991</v>
      </c>
    </row>
    <row r="228" spans="1:6" x14ac:dyDescent="0.25">
      <c r="A228" t="s">
        <v>1640</v>
      </c>
      <c r="B228" t="s">
        <v>1641</v>
      </c>
      <c r="C228">
        <v>1248</v>
      </c>
      <c r="D228" t="s">
        <v>30</v>
      </c>
      <c r="E228">
        <v>1.4110576923076901</v>
      </c>
      <c r="F228">
        <v>1761</v>
      </c>
    </row>
    <row r="229" spans="1:6" x14ac:dyDescent="0.25">
      <c r="A229" t="s">
        <v>1642</v>
      </c>
      <c r="B229" t="s">
        <v>1643</v>
      </c>
      <c r="C229">
        <v>572</v>
      </c>
      <c r="D229" t="s">
        <v>30</v>
      </c>
      <c r="E229">
        <v>43.623601398601402</v>
      </c>
      <c r="F229">
        <v>24952.7</v>
      </c>
    </row>
    <row r="230" spans="1:6" x14ac:dyDescent="0.25">
      <c r="A230" t="s">
        <v>1644</v>
      </c>
      <c r="B230" t="s">
        <v>1645</v>
      </c>
      <c r="C230">
        <v>170</v>
      </c>
      <c r="D230" t="s">
        <v>30</v>
      </c>
      <c r="E230">
        <v>2800</v>
      </c>
      <c r="F230">
        <v>476000</v>
      </c>
    </row>
    <row r="231" spans="1:6" x14ac:dyDescent="0.25">
      <c r="A231" t="s">
        <v>1646</v>
      </c>
      <c r="B231" t="s">
        <v>1647</v>
      </c>
      <c r="C231">
        <v>6</v>
      </c>
      <c r="D231" t="s">
        <v>30</v>
      </c>
      <c r="E231">
        <v>4632</v>
      </c>
      <c r="F231">
        <v>27792</v>
      </c>
    </row>
    <row r="232" spans="1:6" x14ac:dyDescent="0.25">
      <c r="A232" t="s">
        <v>1648</v>
      </c>
      <c r="B232" t="s">
        <v>1649</v>
      </c>
      <c r="C232">
        <v>131</v>
      </c>
      <c r="D232" t="s">
        <v>30</v>
      </c>
      <c r="E232">
        <v>30.392748091603099</v>
      </c>
      <c r="F232">
        <v>3981.45</v>
      </c>
    </row>
    <row r="233" spans="1:6" x14ac:dyDescent="0.25">
      <c r="A233" t="s">
        <v>1650</v>
      </c>
      <c r="B233" t="s">
        <v>1649</v>
      </c>
      <c r="C233">
        <v>10</v>
      </c>
      <c r="D233" t="s">
        <v>30</v>
      </c>
      <c r="E233">
        <v>74.930000000000007</v>
      </c>
      <c r="F233">
        <v>749.3</v>
      </c>
    </row>
    <row r="234" spans="1:6" x14ac:dyDescent="0.25">
      <c r="A234" t="s">
        <v>1651</v>
      </c>
      <c r="B234" t="s">
        <v>1652</v>
      </c>
      <c r="C234">
        <v>1</v>
      </c>
      <c r="D234" t="s">
        <v>30</v>
      </c>
      <c r="E234">
        <v>1650</v>
      </c>
      <c r="F234">
        <v>1650</v>
      </c>
    </row>
    <row r="235" spans="1:6" x14ac:dyDescent="0.25">
      <c r="A235" t="s">
        <v>1653</v>
      </c>
      <c r="B235" t="s">
        <v>1652</v>
      </c>
      <c r="C235">
        <v>24</v>
      </c>
      <c r="D235" t="s">
        <v>30</v>
      </c>
      <c r="E235">
        <v>690</v>
      </c>
      <c r="F235">
        <v>16560</v>
      </c>
    </row>
    <row r="236" spans="1:6" x14ac:dyDescent="0.25">
      <c r="A236" t="s">
        <v>1654</v>
      </c>
      <c r="B236" t="s">
        <v>1655</v>
      </c>
      <c r="C236">
        <v>84</v>
      </c>
      <c r="D236" t="s">
        <v>30</v>
      </c>
      <c r="E236">
        <v>317.142857142857</v>
      </c>
      <c r="F236">
        <v>26640</v>
      </c>
    </row>
    <row r="237" spans="1:6" x14ac:dyDescent="0.25">
      <c r="A237" t="s">
        <v>1656</v>
      </c>
      <c r="B237" t="s">
        <v>1655</v>
      </c>
      <c r="C237">
        <v>100</v>
      </c>
      <c r="D237" t="s">
        <v>30</v>
      </c>
      <c r="E237">
        <v>0.28999999999999998</v>
      </c>
      <c r="F237">
        <v>29</v>
      </c>
    </row>
    <row r="238" spans="1:6" x14ac:dyDescent="0.25">
      <c r="A238" t="s">
        <v>1657</v>
      </c>
      <c r="B238" t="s">
        <v>1658</v>
      </c>
      <c r="C238">
        <v>1</v>
      </c>
      <c r="D238" t="s">
        <v>30</v>
      </c>
      <c r="E238">
        <v>2160</v>
      </c>
      <c r="F238">
        <v>2160</v>
      </c>
    </row>
    <row r="239" spans="1:6" x14ac:dyDescent="0.25">
      <c r="A239" t="s">
        <v>1659</v>
      </c>
      <c r="B239" t="s">
        <v>1660</v>
      </c>
      <c r="C239">
        <v>1</v>
      </c>
      <c r="D239" t="s">
        <v>30</v>
      </c>
      <c r="E239">
        <v>381</v>
      </c>
      <c r="F239">
        <v>381</v>
      </c>
    </row>
    <row r="240" spans="1:6" x14ac:dyDescent="0.25">
      <c r="A240" t="s">
        <v>1661</v>
      </c>
      <c r="B240" t="s">
        <v>1662</v>
      </c>
      <c r="C240">
        <v>2</v>
      </c>
      <c r="D240" t="s">
        <v>30</v>
      </c>
      <c r="E240">
        <v>726.3</v>
      </c>
      <c r="F240">
        <v>1452.6</v>
      </c>
    </row>
    <row r="241" spans="1:6" x14ac:dyDescent="0.25">
      <c r="A241" t="s">
        <v>1663</v>
      </c>
      <c r="B241" t="s">
        <v>1664</v>
      </c>
      <c r="C241">
        <v>76</v>
      </c>
      <c r="D241" t="s">
        <v>30</v>
      </c>
      <c r="E241">
        <v>967.77</v>
      </c>
      <c r="F241">
        <v>73550.52</v>
      </c>
    </row>
    <row r="242" spans="1:6" x14ac:dyDescent="0.25">
      <c r="A242" t="s">
        <v>1665</v>
      </c>
      <c r="B242" t="s">
        <v>1666</v>
      </c>
      <c r="C242">
        <v>20</v>
      </c>
      <c r="D242" t="s">
        <v>30</v>
      </c>
      <c r="E242">
        <v>900</v>
      </c>
      <c r="F242">
        <v>18000</v>
      </c>
    </row>
    <row r="243" spans="1:6" x14ac:dyDescent="0.25">
      <c r="A243" t="s">
        <v>1667</v>
      </c>
      <c r="B243" t="s">
        <v>1666</v>
      </c>
      <c r="C243">
        <v>510</v>
      </c>
      <c r="D243" t="s">
        <v>30</v>
      </c>
      <c r="E243">
        <v>0.73976470588235299</v>
      </c>
      <c r="F243">
        <v>377.28</v>
      </c>
    </row>
    <row r="244" spans="1:6" x14ac:dyDescent="0.25">
      <c r="A244" t="s">
        <v>1668</v>
      </c>
      <c r="B244" t="s">
        <v>1669</v>
      </c>
      <c r="C244">
        <v>11</v>
      </c>
      <c r="D244" t="s">
        <v>30</v>
      </c>
      <c r="E244">
        <v>40</v>
      </c>
      <c r="F244">
        <v>440</v>
      </c>
    </row>
    <row r="245" spans="1:6" x14ac:dyDescent="0.25">
      <c r="A245" t="s">
        <v>1670</v>
      </c>
      <c r="B245" t="s">
        <v>1671</v>
      </c>
      <c r="C245">
        <v>15</v>
      </c>
      <c r="D245" t="s">
        <v>30</v>
      </c>
      <c r="E245">
        <v>2500</v>
      </c>
      <c r="F245">
        <v>37500</v>
      </c>
    </row>
    <row r="246" spans="1:6" x14ac:dyDescent="0.25">
      <c r="A246" t="s">
        <v>1672</v>
      </c>
      <c r="B246" t="s">
        <v>1671</v>
      </c>
      <c r="C246">
        <v>4</v>
      </c>
      <c r="D246" t="s">
        <v>30</v>
      </c>
      <c r="E246">
        <v>1057.8</v>
      </c>
      <c r="F246">
        <v>4231.2</v>
      </c>
    </row>
    <row r="247" spans="1:6" x14ac:dyDescent="0.25">
      <c r="A247" t="s">
        <v>1673</v>
      </c>
      <c r="B247" t="s">
        <v>1674</v>
      </c>
      <c r="C247">
        <v>143</v>
      </c>
      <c r="D247" t="s">
        <v>30</v>
      </c>
      <c r="E247">
        <v>1723.04195804196</v>
      </c>
      <c r="F247">
        <v>246395</v>
      </c>
    </row>
    <row r="248" spans="1:6" x14ac:dyDescent="0.25">
      <c r="A248" t="s">
        <v>1675</v>
      </c>
      <c r="B248" t="s">
        <v>1676</v>
      </c>
      <c r="C248">
        <v>1</v>
      </c>
      <c r="D248" t="s">
        <v>30</v>
      </c>
      <c r="E248">
        <v>4320.16</v>
      </c>
      <c r="F248">
        <v>4320.16</v>
      </c>
    </row>
    <row r="249" spans="1:6" x14ac:dyDescent="0.25">
      <c r="A249" t="s">
        <v>1677</v>
      </c>
      <c r="B249" t="s">
        <v>1676</v>
      </c>
      <c r="C249">
        <v>100</v>
      </c>
      <c r="D249" t="s">
        <v>30</v>
      </c>
      <c r="E249">
        <v>14.76</v>
      </c>
      <c r="F249">
        <v>1476</v>
      </c>
    </row>
    <row r="250" spans="1:6" x14ac:dyDescent="0.25">
      <c r="A250" t="s">
        <v>1678</v>
      </c>
      <c r="B250" t="s">
        <v>1679</v>
      </c>
      <c r="C250">
        <v>35</v>
      </c>
      <c r="D250" t="s">
        <v>30</v>
      </c>
      <c r="E250">
        <v>1</v>
      </c>
      <c r="F250">
        <v>35</v>
      </c>
    </row>
    <row r="251" spans="1:6" x14ac:dyDescent="0.25">
      <c r="A251" t="s">
        <v>1680</v>
      </c>
      <c r="B251" t="s">
        <v>1676</v>
      </c>
      <c r="C251">
        <v>1</v>
      </c>
      <c r="D251" t="s">
        <v>30</v>
      </c>
      <c r="E251">
        <v>630</v>
      </c>
      <c r="F251">
        <v>630</v>
      </c>
    </row>
    <row r="252" spans="1:6" x14ac:dyDescent="0.25">
      <c r="A252" t="s">
        <v>1681</v>
      </c>
      <c r="B252" t="s">
        <v>1682</v>
      </c>
      <c r="C252">
        <v>155</v>
      </c>
      <c r="D252" t="s">
        <v>30</v>
      </c>
      <c r="E252">
        <v>492</v>
      </c>
      <c r="F252">
        <v>76260</v>
      </c>
    </row>
    <row r="253" spans="1:6" x14ac:dyDescent="0.25">
      <c r="A253" t="s">
        <v>1683</v>
      </c>
      <c r="B253" t="s">
        <v>1684</v>
      </c>
      <c r="C253">
        <v>284</v>
      </c>
      <c r="D253" t="s">
        <v>30</v>
      </c>
      <c r="E253">
        <v>855.89084507042298</v>
      </c>
      <c r="F253">
        <v>243073</v>
      </c>
    </row>
    <row r="254" spans="1:6" x14ac:dyDescent="0.25">
      <c r="A254" t="s">
        <v>1685</v>
      </c>
      <c r="B254" t="s">
        <v>1686</v>
      </c>
      <c r="C254">
        <v>2</v>
      </c>
      <c r="D254" t="s">
        <v>30</v>
      </c>
      <c r="E254">
        <v>14</v>
      </c>
      <c r="F254">
        <v>28</v>
      </c>
    </row>
    <row r="255" spans="1:6" x14ac:dyDescent="0.25">
      <c r="A255" t="s">
        <v>1687</v>
      </c>
      <c r="B255" t="s">
        <v>1688</v>
      </c>
      <c r="C255">
        <v>18</v>
      </c>
      <c r="D255" t="s">
        <v>30</v>
      </c>
      <c r="E255">
        <v>119</v>
      </c>
      <c r="F255">
        <v>2142</v>
      </c>
    </row>
    <row r="256" spans="1:6" x14ac:dyDescent="0.25">
      <c r="A256" t="s">
        <v>1689</v>
      </c>
      <c r="B256" t="s">
        <v>1690</v>
      </c>
      <c r="C256">
        <v>8</v>
      </c>
      <c r="D256" t="s">
        <v>30</v>
      </c>
      <c r="E256">
        <v>1</v>
      </c>
      <c r="F256">
        <v>8</v>
      </c>
    </row>
    <row r="257" spans="1:6" x14ac:dyDescent="0.25">
      <c r="A257" t="s">
        <v>1691</v>
      </c>
      <c r="B257" t="s">
        <v>1692</v>
      </c>
      <c r="C257">
        <v>1</v>
      </c>
      <c r="D257" t="s">
        <v>30</v>
      </c>
      <c r="E257">
        <v>770.06</v>
      </c>
      <c r="F257">
        <v>770.06</v>
      </c>
    </row>
    <row r="258" spans="1:6" ht="30" x14ac:dyDescent="0.25">
      <c r="A258" t="s">
        <v>1693</v>
      </c>
      <c r="B258" s="1" t="s">
        <v>1694</v>
      </c>
      <c r="C258">
        <v>5</v>
      </c>
      <c r="D258" t="s">
        <v>30</v>
      </c>
      <c r="E258">
        <v>6136</v>
      </c>
      <c r="F258">
        <v>30680</v>
      </c>
    </row>
    <row r="259" spans="1:6" x14ac:dyDescent="0.25">
      <c r="A259" t="s">
        <v>1695</v>
      </c>
      <c r="B259" t="s">
        <v>1696</v>
      </c>
      <c r="C259">
        <v>199</v>
      </c>
      <c r="D259" t="s">
        <v>30</v>
      </c>
      <c r="E259">
        <v>544.47035175879398</v>
      </c>
      <c r="F259">
        <v>108349.6</v>
      </c>
    </row>
    <row r="260" spans="1:6" x14ac:dyDescent="0.25">
      <c r="A260" t="s">
        <v>1697</v>
      </c>
      <c r="B260" t="s">
        <v>1696</v>
      </c>
      <c r="C260">
        <v>3</v>
      </c>
      <c r="D260" t="s">
        <v>30</v>
      </c>
      <c r="E260">
        <v>14.8</v>
      </c>
      <c r="F260">
        <v>44.4</v>
      </c>
    </row>
    <row r="261" spans="1:6" x14ac:dyDescent="0.25">
      <c r="A261" t="s">
        <v>1698</v>
      </c>
      <c r="B261" t="s">
        <v>1699</v>
      </c>
      <c r="C261">
        <v>2</v>
      </c>
      <c r="D261" t="s">
        <v>30</v>
      </c>
      <c r="E261">
        <v>413</v>
      </c>
      <c r="F261">
        <v>826</v>
      </c>
    </row>
    <row r="262" spans="1:6" x14ac:dyDescent="0.25">
      <c r="A262" t="s">
        <v>1700</v>
      </c>
      <c r="B262" t="s">
        <v>1701</v>
      </c>
      <c r="C262">
        <v>1422</v>
      </c>
      <c r="D262" t="s">
        <v>30</v>
      </c>
      <c r="E262">
        <v>112.01</v>
      </c>
      <c r="F262">
        <v>159278.22</v>
      </c>
    </row>
    <row r="263" spans="1:6" x14ac:dyDescent="0.25">
      <c r="A263" t="s">
        <v>1702</v>
      </c>
      <c r="B263" t="s">
        <v>1701</v>
      </c>
      <c r="C263">
        <v>1</v>
      </c>
      <c r="D263" t="s">
        <v>30</v>
      </c>
      <c r="E263">
        <v>828</v>
      </c>
      <c r="F263">
        <v>828</v>
      </c>
    </row>
    <row r="264" spans="1:6" x14ac:dyDescent="0.25">
      <c r="A264" t="s">
        <v>1703</v>
      </c>
      <c r="B264" t="s">
        <v>1704</v>
      </c>
      <c r="C264">
        <v>199</v>
      </c>
      <c r="D264" t="s">
        <v>30</v>
      </c>
      <c r="E264">
        <v>465</v>
      </c>
      <c r="F264">
        <v>92535</v>
      </c>
    </row>
    <row r="265" spans="1:6" x14ac:dyDescent="0.25">
      <c r="A265" t="s">
        <v>1705</v>
      </c>
      <c r="B265" t="s">
        <v>1706</v>
      </c>
      <c r="C265">
        <v>10</v>
      </c>
      <c r="D265" t="s">
        <v>30</v>
      </c>
      <c r="E265">
        <v>622.65099999999995</v>
      </c>
      <c r="F265">
        <v>6226.51</v>
      </c>
    </row>
    <row r="266" spans="1:6" x14ac:dyDescent="0.25">
      <c r="A266" t="s">
        <v>1707</v>
      </c>
      <c r="B266" t="s">
        <v>1708</v>
      </c>
      <c r="C266">
        <v>15</v>
      </c>
      <c r="D266" t="s">
        <v>30</v>
      </c>
      <c r="E266">
        <v>1</v>
      </c>
      <c r="F266">
        <v>15</v>
      </c>
    </row>
    <row r="267" spans="1:6" x14ac:dyDescent="0.25">
      <c r="A267" t="s">
        <v>1709</v>
      </c>
      <c r="B267" t="s">
        <v>1710</v>
      </c>
      <c r="C267">
        <v>267</v>
      </c>
      <c r="D267" t="s">
        <v>30</v>
      </c>
      <c r="E267">
        <v>1</v>
      </c>
      <c r="F267">
        <v>267</v>
      </c>
    </row>
    <row r="268" spans="1:6" x14ac:dyDescent="0.25">
      <c r="A268" t="s">
        <v>1711</v>
      </c>
      <c r="B268" t="s">
        <v>1710</v>
      </c>
      <c r="C268">
        <v>1</v>
      </c>
      <c r="D268" t="s">
        <v>30</v>
      </c>
      <c r="E268">
        <v>3</v>
      </c>
      <c r="F268">
        <v>3</v>
      </c>
    </row>
    <row r="269" spans="1:6" x14ac:dyDescent="0.25">
      <c r="A269" t="s">
        <v>1712</v>
      </c>
      <c r="B269" t="s">
        <v>1710</v>
      </c>
      <c r="C269">
        <v>498</v>
      </c>
      <c r="D269" t="s">
        <v>30</v>
      </c>
      <c r="E269">
        <v>1</v>
      </c>
      <c r="F269">
        <v>498</v>
      </c>
    </row>
    <row r="270" spans="1:6" x14ac:dyDescent="0.25">
      <c r="A270" t="s">
        <v>1713</v>
      </c>
      <c r="B270" t="s">
        <v>1710</v>
      </c>
      <c r="C270">
        <v>490</v>
      </c>
      <c r="D270" t="s">
        <v>30</v>
      </c>
      <c r="E270">
        <v>1</v>
      </c>
      <c r="F270">
        <v>490</v>
      </c>
    </row>
    <row r="271" spans="1:6" x14ac:dyDescent="0.25">
      <c r="A271" t="s">
        <v>1714</v>
      </c>
      <c r="B271" t="s">
        <v>1715</v>
      </c>
      <c r="C271">
        <v>395</v>
      </c>
      <c r="D271" t="s">
        <v>30</v>
      </c>
      <c r="E271">
        <v>1</v>
      </c>
      <c r="F271">
        <v>395</v>
      </c>
    </row>
    <row r="272" spans="1:6" x14ac:dyDescent="0.25">
      <c r="A272" t="s">
        <v>1716</v>
      </c>
      <c r="B272" t="s">
        <v>1715</v>
      </c>
      <c r="C272">
        <v>24</v>
      </c>
      <c r="D272" t="s">
        <v>30</v>
      </c>
      <c r="E272">
        <v>1</v>
      </c>
      <c r="F272">
        <v>24</v>
      </c>
    </row>
    <row r="273" spans="1:6" x14ac:dyDescent="0.25">
      <c r="A273" t="s">
        <v>1717</v>
      </c>
      <c r="B273" t="s">
        <v>1718</v>
      </c>
      <c r="C273">
        <v>98</v>
      </c>
      <c r="D273" t="s">
        <v>30</v>
      </c>
      <c r="E273">
        <v>163.92857142857099</v>
      </c>
      <c r="F273">
        <v>16065</v>
      </c>
    </row>
    <row r="274" spans="1:6" x14ac:dyDescent="0.25">
      <c r="A274" t="s">
        <v>1719</v>
      </c>
      <c r="B274" t="s">
        <v>1718</v>
      </c>
      <c r="C274">
        <v>3</v>
      </c>
      <c r="D274" t="s">
        <v>30</v>
      </c>
      <c r="E274">
        <v>1960.02</v>
      </c>
      <c r="F274">
        <v>5880.06</v>
      </c>
    </row>
    <row r="275" spans="1:6" x14ac:dyDescent="0.25">
      <c r="A275" t="s">
        <v>1720</v>
      </c>
      <c r="B275" t="s">
        <v>1718</v>
      </c>
      <c r="C275">
        <v>600</v>
      </c>
      <c r="D275" t="s">
        <v>30</v>
      </c>
      <c r="E275">
        <v>1.0249999999999999</v>
      </c>
      <c r="F275">
        <v>615</v>
      </c>
    </row>
    <row r="276" spans="1:6" x14ac:dyDescent="0.25">
      <c r="A276" t="s">
        <v>1721</v>
      </c>
      <c r="B276" t="s">
        <v>1718</v>
      </c>
      <c r="C276">
        <v>187</v>
      </c>
      <c r="D276" t="s">
        <v>30</v>
      </c>
      <c r="E276">
        <v>230</v>
      </c>
      <c r="F276">
        <v>43010</v>
      </c>
    </row>
    <row r="277" spans="1:6" x14ac:dyDescent="0.25">
      <c r="A277" t="s">
        <v>1722</v>
      </c>
      <c r="B277" t="s">
        <v>1723</v>
      </c>
      <c r="C277">
        <v>932</v>
      </c>
      <c r="D277" t="s">
        <v>30</v>
      </c>
      <c r="E277">
        <v>26.396995708154499</v>
      </c>
      <c r="F277">
        <v>24602</v>
      </c>
    </row>
    <row r="278" spans="1:6" x14ac:dyDescent="0.25">
      <c r="A278" t="s">
        <v>1724</v>
      </c>
      <c r="B278" t="s">
        <v>1723</v>
      </c>
      <c r="C278">
        <v>3</v>
      </c>
      <c r="D278" t="s">
        <v>30</v>
      </c>
      <c r="E278">
        <v>1</v>
      </c>
      <c r="F278">
        <v>3</v>
      </c>
    </row>
    <row r="279" spans="1:6" x14ac:dyDescent="0.25">
      <c r="A279" t="s">
        <v>1725</v>
      </c>
      <c r="B279" t="s">
        <v>1723</v>
      </c>
      <c r="C279">
        <v>6</v>
      </c>
      <c r="D279" t="s">
        <v>30</v>
      </c>
      <c r="E279">
        <v>1</v>
      </c>
      <c r="F279">
        <v>6</v>
      </c>
    </row>
    <row r="280" spans="1:6" x14ac:dyDescent="0.25">
      <c r="A280" t="s">
        <v>1726</v>
      </c>
      <c r="B280" t="s">
        <v>1723</v>
      </c>
      <c r="C280">
        <v>3</v>
      </c>
      <c r="D280" t="s">
        <v>30</v>
      </c>
      <c r="E280">
        <v>4952</v>
      </c>
      <c r="F280">
        <v>14856</v>
      </c>
    </row>
    <row r="281" spans="1:6" x14ac:dyDescent="0.25">
      <c r="A281" t="s">
        <v>1727</v>
      </c>
      <c r="B281" t="s">
        <v>1723</v>
      </c>
      <c r="C281">
        <v>1</v>
      </c>
      <c r="D281" t="s">
        <v>30</v>
      </c>
      <c r="E281">
        <v>2600</v>
      </c>
      <c r="F281">
        <v>2600</v>
      </c>
    </row>
    <row r="282" spans="1:6" x14ac:dyDescent="0.25">
      <c r="A282" t="s">
        <v>1728</v>
      </c>
      <c r="B282" t="s">
        <v>1723</v>
      </c>
      <c r="C282">
        <v>1</v>
      </c>
      <c r="D282" t="s">
        <v>30</v>
      </c>
      <c r="E282">
        <v>826.98</v>
      </c>
      <c r="F282">
        <v>826.98</v>
      </c>
    </row>
    <row r="283" spans="1:6" x14ac:dyDescent="0.25">
      <c r="A283" t="s">
        <v>1729</v>
      </c>
      <c r="B283" t="s">
        <v>1723</v>
      </c>
      <c r="C283">
        <v>54</v>
      </c>
      <c r="D283" t="s">
        <v>30</v>
      </c>
      <c r="E283">
        <v>780</v>
      </c>
      <c r="F283">
        <v>42120</v>
      </c>
    </row>
    <row r="284" spans="1:6" x14ac:dyDescent="0.25">
      <c r="A284" t="s">
        <v>1730</v>
      </c>
      <c r="B284" t="s">
        <v>1723</v>
      </c>
      <c r="C284">
        <v>1094</v>
      </c>
      <c r="D284" t="s">
        <v>30</v>
      </c>
      <c r="E284">
        <v>15.9372577696527</v>
      </c>
      <c r="F284">
        <v>17435.36</v>
      </c>
    </row>
    <row r="285" spans="1:6" x14ac:dyDescent="0.25">
      <c r="A285" t="s">
        <v>1731</v>
      </c>
      <c r="B285" t="s">
        <v>1723</v>
      </c>
      <c r="C285">
        <v>4</v>
      </c>
      <c r="D285" t="s">
        <v>30</v>
      </c>
      <c r="E285">
        <v>1</v>
      </c>
      <c r="F285">
        <v>4</v>
      </c>
    </row>
    <row r="286" spans="1:6" x14ac:dyDescent="0.25">
      <c r="A286" t="s">
        <v>1732</v>
      </c>
      <c r="B286" t="s">
        <v>1723</v>
      </c>
      <c r="C286">
        <v>1</v>
      </c>
      <c r="D286" t="s">
        <v>30</v>
      </c>
      <c r="E286">
        <v>4250</v>
      </c>
      <c r="F286">
        <v>4250</v>
      </c>
    </row>
    <row r="287" spans="1:6" x14ac:dyDescent="0.25">
      <c r="A287" t="s">
        <v>1733</v>
      </c>
      <c r="B287" t="s">
        <v>1723</v>
      </c>
      <c r="C287">
        <v>106</v>
      </c>
      <c r="D287" t="s">
        <v>30</v>
      </c>
      <c r="E287">
        <v>480</v>
      </c>
      <c r="F287">
        <v>50880</v>
      </c>
    </row>
    <row r="288" spans="1:6" x14ac:dyDescent="0.25">
      <c r="A288" t="s">
        <v>1734</v>
      </c>
      <c r="B288" t="s">
        <v>1735</v>
      </c>
      <c r="C288">
        <v>10</v>
      </c>
      <c r="D288" t="s">
        <v>30</v>
      </c>
      <c r="E288">
        <v>1510</v>
      </c>
      <c r="F288">
        <v>15100</v>
      </c>
    </row>
    <row r="289" spans="1:6" x14ac:dyDescent="0.25">
      <c r="A289" t="s">
        <v>1736</v>
      </c>
      <c r="B289" t="s">
        <v>1737</v>
      </c>
      <c r="C289">
        <v>1</v>
      </c>
      <c r="D289" t="s">
        <v>30</v>
      </c>
      <c r="E289">
        <v>1242.54</v>
      </c>
      <c r="F289">
        <v>1242.54</v>
      </c>
    </row>
    <row r="290" spans="1:6" x14ac:dyDescent="0.25">
      <c r="A290" t="s">
        <v>1738</v>
      </c>
      <c r="B290" t="s">
        <v>1739</v>
      </c>
      <c r="C290">
        <v>11</v>
      </c>
      <c r="D290" t="s">
        <v>30</v>
      </c>
      <c r="E290">
        <v>48.272727272727302</v>
      </c>
      <c r="F290">
        <v>531</v>
      </c>
    </row>
    <row r="291" spans="1:6" x14ac:dyDescent="0.25">
      <c r="A291" t="s">
        <v>1740</v>
      </c>
      <c r="B291" t="s">
        <v>1741</v>
      </c>
      <c r="C291">
        <v>41</v>
      </c>
      <c r="D291" t="s">
        <v>30</v>
      </c>
      <c r="E291">
        <v>849.596341463415</v>
      </c>
      <c r="F291">
        <v>34833.449999999997</v>
      </c>
    </row>
    <row r="292" spans="1:6" x14ac:dyDescent="0.25">
      <c r="A292" t="s">
        <v>1742</v>
      </c>
      <c r="B292" t="s">
        <v>1741</v>
      </c>
      <c r="C292">
        <v>41</v>
      </c>
      <c r="D292" t="s">
        <v>30</v>
      </c>
      <c r="E292">
        <v>1057.5999999999999</v>
      </c>
      <c r="F292">
        <v>43361.599999999999</v>
      </c>
    </row>
    <row r="293" spans="1:6" x14ac:dyDescent="0.25">
      <c r="A293" t="s">
        <v>1743</v>
      </c>
      <c r="B293" t="s">
        <v>1744</v>
      </c>
      <c r="C293">
        <v>320</v>
      </c>
      <c r="D293" t="s">
        <v>30</v>
      </c>
      <c r="E293">
        <v>1900</v>
      </c>
      <c r="F293">
        <v>608000</v>
      </c>
    </row>
    <row r="294" spans="1:6" x14ac:dyDescent="0.25">
      <c r="A294" t="s">
        <v>1745</v>
      </c>
      <c r="B294" t="s">
        <v>1744</v>
      </c>
      <c r="C294">
        <v>32</v>
      </c>
      <c r="D294" t="s">
        <v>30</v>
      </c>
      <c r="E294">
        <v>1308.825</v>
      </c>
      <c r="F294">
        <v>41882.400000000001</v>
      </c>
    </row>
    <row r="295" spans="1:6" x14ac:dyDescent="0.25">
      <c r="A295" t="s">
        <v>1746</v>
      </c>
      <c r="B295" t="s">
        <v>1744</v>
      </c>
      <c r="C295">
        <v>1</v>
      </c>
      <c r="D295" t="s">
        <v>30</v>
      </c>
      <c r="E295">
        <v>3862.5</v>
      </c>
      <c r="F295">
        <v>3862.5</v>
      </c>
    </row>
    <row r="296" spans="1:6" x14ac:dyDescent="0.25">
      <c r="A296" t="s">
        <v>1747</v>
      </c>
      <c r="B296" t="s">
        <v>1748</v>
      </c>
      <c r="C296">
        <v>15</v>
      </c>
      <c r="D296" t="s">
        <v>30</v>
      </c>
      <c r="E296">
        <v>1227.2</v>
      </c>
      <c r="F296">
        <v>18408</v>
      </c>
    </row>
    <row r="297" spans="1:6" x14ac:dyDescent="0.25">
      <c r="A297" t="s">
        <v>1749</v>
      </c>
      <c r="B297" t="s">
        <v>1750</v>
      </c>
      <c r="C297">
        <v>431</v>
      </c>
      <c r="D297" t="s">
        <v>30</v>
      </c>
      <c r="E297">
        <v>2615.1088167053399</v>
      </c>
      <c r="F297">
        <v>1127111.8999999999</v>
      </c>
    </row>
    <row r="298" spans="1:6" x14ac:dyDescent="0.25">
      <c r="A298" t="s">
        <v>1751</v>
      </c>
      <c r="B298" t="s">
        <v>1752</v>
      </c>
      <c r="C298">
        <v>305</v>
      </c>
      <c r="D298" t="s">
        <v>30</v>
      </c>
      <c r="E298">
        <v>1628.22950819672</v>
      </c>
      <c r="F298">
        <v>496610</v>
      </c>
    </row>
    <row r="299" spans="1:6" x14ac:dyDescent="0.25">
      <c r="A299" t="s">
        <v>1753</v>
      </c>
      <c r="B299" t="s">
        <v>1754</v>
      </c>
      <c r="C299">
        <v>31</v>
      </c>
      <c r="D299" t="s">
        <v>30</v>
      </c>
      <c r="E299">
        <v>1918.8</v>
      </c>
      <c r="F299">
        <v>59482.8</v>
      </c>
    </row>
    <row r="300" spans="1:6" x14ac:dyDescent="0.25">
      <c r="A300" t="s">
        <v>1755</v>
      </c>
      <c r="B300" t="s">
        <v>1756</v>
      </c>
      <c r="C300">
        <v>1</v>
      </c>
      <c r="D300" t="s">
        <v>30</v>
      </c>
      <c r="E300">
        <v>226.56</v>
      </c>
      <c r="F300">
        <v>226.56</v>
      </c>
    </row>
    <row r="301" spans="1:6" x14ac:dyDescent="0.25">
      <c r="A301" t="s">
        <v>1757</v>
      </c>
      <c r="B301" t="s">
        <v>1758</v>
      </c>
      <c r="C301">
        <v>3</v>
      </c>
      <c r="D301" t="s">
        <v>30</v>
      </c>
      <c r="E301">
        <v>90</v>
      </c>
      <c r="F301">
        <v>270</v>
      </c>
    </row>
    <row r="302" spans="1:6" x14ac:dyDescent="0.25">
      <c r="A302" t="s">
        <v>1759</v>
      </c>
      <c r="B302" t="s">
        <v>1760</v>
      </c>
      <c r="C302">
        <v>13</v>
      </c>
      <c r="D302" t="s">
        <v>30</v>
      </c>
      <c r="E302">
        <v>190</v>
      </c>
      <c r="F302">
        <v>2470</v>
      </c>
    </row>
    <row r="303" spans="1:6" x14ac:dyDescent="0.25">
      <c r="A303" t="s">
        <v>1761</v>
      </c>
      <c r="B303" t="s">
        <v>1760</v>
      </c>
      <c r="C303">
        <v>4</v>
      </c>
      <c r="D303" t="s">
        <v>30</v>
      </c>
      <c r="E303">
        <v>88</v>
      </c>
      <c r="F303">
        <v>352</v>
      </c>
    </row>
    <row r="304" spans="1:6" x14ac:dyDescent="0.25">
      <c r="A304" t="s">
        <v>1762</v>
      </c>
      <c r="B304" t="s">
        <v>1760</v>
      </c>
      <c r="C304">
        <v>4</v>
      </c>
      <c r="D304" t="s">
        <v>30</v>
      </c>
      <c r="E304">
        <v>464.56</v>
      </c>
      <c r="F304">
        <v>1858.24</v>
      </c>
    </row>
    <row r="305" spans="1:6" x14ac:dyDescent="0.25">
      <c r="A305" t="s">
        <v>1763</v>
      </c>
      <c r="B305" t="s">
        <v>1760</v>
      </c>
      <c r="C305">
        <v>3</v>
      </c>
      <c r="D305" t="s">
        <v>30</v>
      </c>
      <c r="E305">
        <v>40</v>
      </c>
      <c r="F305">
        <v>120</v>
      </c>
    </row>
    <row r="306" spans="1:6" x14ac:dyDescent="0.25">
      <c r="A306" t="s">
        <v>1764</v>
      </c>
      <c r="B306" t="s">
        <v>1765</v>
      </c>
      <c r="C306">
        <v>4</v>
      </c>
      <c r="D306" t="s">
        <v>30</v>
      </c>
      <c r="E306">
        <v>50.88</v>
      </c>
      <c r="F306">
        <v>203.52</v>
      </c>
    </row>
    <row r="307" spans="1:6" x14ac:dyDescent="0.25">
      <c r="A307" t="s">
        <v>1766</v>
      </c>
      <c r="B307" t="s">
        <v>1767</v>
      </c>
      <c r="C307">
        <v>238</v>
      </c>
      <c r="D307" t="s">
        <v>30</v>
      </c>
      <c r="E307">
        <v>980</v>
      </c>
      <c r="F307">
        <v>233240</v>
      </c>
    </row>
    <row r="308" spans="1:6" x14ac:dyDescent="0.25">
      <c r="A308" t="s">
        <v>1768</v>
      </c>
      <c r="B308" t="s">
        <v>1769</v>
      </c>
      <c r="C308">
        <v>700</v>
      </c>
      <c r="D308" t="s">
        <v>30</v>
      </c>
      <c r="E308">
        <v>900</v>
      </c>
      <c r="F308">
        <v>630000</v>
      </c>
    </row>
    <row r="309" spans="1:6" x14ac:dyDescent="0.25">
      <c r="F309" s="15">
        <f>SUBTOTAL(109,Tabla17[Total])</f>
        <v>30600723.86999999</v>
      </c>
    </row>
  </sheetData>
  <pageMargins left="0.7" right="0.7" top="0.75" bottom="0.75" header="0.3" footer="0.3"/>
  <pageSetup scale="53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7"/>
  <sheetViews>
    <sheetView view="pageLayout" zoomScaleNormal="100" workbookViewId="0">
      <selection activeCell="B5" sqref="B5"/>
    </sheetView>
  </sheetViews>
  <sheetFormatPr baseColWidth="10" defaultRowHeight="15" x14ac:dyDescent="0.25"/>
  <cols>
    <col min="1" max="1" width="16.5703125" customWidth="1"/>
    <col min="2" max="2" width="38.7109375" customWidth="1"/>
    <col min="3" max="4" width="19.140625" customWidth="1"/>
    <col min="5" max="5" width="12.7109375" customWidth="1"/>
    <col min="6" max="6" width="19.140625" customWidth="1"/>
  </cols>
  <sheetData>
    <row r="3" spans="1:6" x14ac:dyDescent="0.25">
      <c r="C3" s="14" t="s">
        <v>18</v>
      </c>
    </row>
    <row r="4" spans="1:6" x14ac:dyDescent="0.25">
      <c r="C4" s="14" t="s">
        <v>19</v>
      </c>
    </row>
    <row r="5" spans="1:6" x14ac:dyDescent="0.25">
      <c r="C5" s="14" t="s">
        <v>20</v>
      </c>
    </row>
    <row r="6" spans="1:6" x14ac:dyDescent="0.25">
      <c r="C6" s="13" t="s">
        <v>16</v>
      </c>
    </row>
    <row r="7" spans="1:6" x14ac:dyDescent="0.25">
      <c r="C7" s="12" t="s">
        <v>1770</v>
      </c>
    </row>
    <row r="9" spans="1:6" x14ac:dyDescent="0.25">
      <c r="A9" t="s">
        <v>22</v>
      </c>
      <c r="B9" t="s">
        <v>23</v>
      </c>
      <c r="C9" s="1" t="s">
        <v>1244</v>
      </c>
      <c r="D9" s="1" t="s">
        <v>25</v>
      </c>
      <c r="E9" t="s">
        <v>26</v>
      </c>
      <c r="F9" t="s">
        <v>27</v>
      </c>
    </row>
    <row r="10" spans="1:6" x14ac:dyDescent="0.25">
      <c r="A10" t="s">
        <v>1771</v>
      </c>
      <c r="B10" t="s">
        <v>1772</v>
      </c>
      <c r="C10">
        <v>182</v>
      </c>
      <c r="D10" t="s">
        <v>30</v>
      </c>
      <c r="E10">
        <v>120.376043956044</v>
      </c>
      <c r="F10">
        <v>21908.44</v>
      </c>
    </row>
    <row r="11" spans="1:6" x14ac:dyDescent="0.25">
      <c r="A11" t="s">
        <v>1773</v>
      </c>
      <c r="B11" t="s">
        <v>1774</v>
      </c>
      <c r="C11">
        <v>10</v>
      </c>
      <c r="D11" t="s">
        <v>30</v>
      </c>
      <c r="E11">
        <v>4484</v>
      </c>
      <c r="F11">
        <v>44840</v>
      </c>
    </row>
    <row r="12" spans="1:6" x14ac:dyDescent="0.25">
      <c r="A12" t="s">
        <v>1775</v>
      </c>
      <c r="B12" t="s">
        <v>1776</v>
      </c>
      <c r="C12">
        <v>15</v>
      </c>
      <c r="D12" t="s">
        <v>30</v>
      </c>
      <c r="E12">
        <v>5428</v>
      </c>
      <c r="F12">
        <v>81420</v>
      </c>
    </row>
    <row r="13" spans="1:6" x14ac:dyDescent="0.25">
      <c r="A13" t="s">
        <v>1777</v>
      </c>
      <c r="B13" t="s">
        <v>1778</v>
      </c>
      <c r="C13">
        <v>112</v>
      </c>
      <c r="D13" t="s">
        <v>30</v>
      </c>
      <c r="E13">
        <v>2028.0892857142901</v>
      </c>
      <c r="F13">
        <v>227146</v>
      </c>
    </row>
    <row r="14" spans="1:6" x14ac:dyDescent="0.25">
      <c r="A14" t="s">
        <v>1779</v>
      </c>
      <c r="B14" t="s">
        <v>1780</v>
      </c>
      <c r="C14">
        <v>350</v>
      </c>
      <c r="D14" t="s">
        <v>30</v>
      </c>
      <c r="E14">
        <v>1</v>
      </c>
      <c r="F14">
        <v>350</v>
      </c>
    </row>
    <row r="15" spans="1:6" x14ac:dyDescent="0.25">
      <c r="A15" t="s">
        <v>1781</v>
      </c>
      <c r="B15" t="s">
        <v>1782</v>
      </c>
      <c r="C15">
        <v>408</v>
      </c>
      <c r="D15" t="s">
        <v>30</v>
      </c>
      <c r="E15">
        <v>68</v>
      </c>
      <c r="F15">
        <v>27744</v>
      </c>
    </row>
    <row r="16" spans="1:6" x14ac:dyDescent="0.25">
      <c r="A16" t="s">
        <v>1783</v>
      </c>
      <c r="B16" t="s">
        <v>1784</v>
      </c>
      <c r="C16">
        <v>556</v>
      </c>
      <c r="D16" t="s">
        <v>30</v>
      </c>
      <c r="E16">
        <v>68</v>
      </c>
      <c r="F16">
        <v>37808</v>
      </c>
    </row>
    <row r="17" spans="1:6" x14ac:dyDescent="0.25">
      <c r="A17" t="s">
        <v>1785</v>
      </c>
      <c r="B17" t="s">
        <v>1786</v>
      </c>
      <c r="C17">
        <v>8</v>
      </c>
      <c r="D17" t="s">
        <v>30</v>
      </c>
      <c r="E17">
        <v>68</v>
      </c>
      <c r="F17">
        <v>544</v>
      </c>
    </row>
    <row r="18" spans="1:6" x14ac:dyDescent="0.25">
      <c r="A18" t="s">
        <v>1787</v>
      </c>
      <c r="B18" t="s">
        <v>1788</v>
      </c>
      <c r="C18">
        <v>1152</v>
      </c>
      <c r="D18" t="s">
        <v>30</v>
      </c>
      <c r="E18">
        <v>68</v>
      </c>
      <c r="F18">
        <v>78336</v>
      </c>
    </row>
    <row r="19" spans="1:6" x14ac:dyDescent="0.25">
      <c r="A19" t="s">
        <v>1789</v>
      </c>
      <c r="B19" t="s">
        <v>1790</v>
      </c>
      <c r="C19">
        <v>1078</v>
      </c>
      <c r="D19" t="s">
        <v>30</v>
      </c>
      <c r="E19">
        <v>68</v>
      </c>
      <c r="F19">
        <v>73304</v>
      </c>
    </row>
    <row r="20" spans="1:6" x14ac:dyDescent="0.25">
      <c r="A20" t="s">
        <v>1791</v>
      </c>
      <c r="B20" t="s">
        <v>1792</v>
      </c>
      <c r="C20">
        <v>432</v>
      </c>
      <c r="D20" t="s">
        <v>30</v>
      </c>
      <c r="E20">
        <v>68</v>
      </c>
      <c r="F20">
        <v>29376</v>
      </c>
    </row>
    <row r="21" spans="1:6" x14ac:dyDescent="0.25">
      <c r="A21" t="s">
        <v>1793</v>
      </c>
      <c r="B21" t="s">
        <v>1794</v>
      </c>
      <c r="C21">
        <v>360</v>
      </c>
      <c r="D21" t="s">
        <v>30</v>
      </c>
      <c r="E21">
        <v>68</v>
      </c>
      <c r="F21">
        <v>24480</v>
      </c>
    </row>
    <row r="22" spans="1:6" x14ac:dyDescent="0.25">
      <c r="A22" t="s">
        <v>1795</v>
      </c>
      <c r="B22" t="s">
        <v>1796</v>
      </c>
      <c r="C22">
        <v>566</v>
      </c>
      <c r="D22" t="s">
        <v>30</v>
      </c>
      <c r="E22">
        <v>116.82</v>
      </c>
      <c r="F22">
        <v>66120.12</v>
      </c>
    </row>
    <row r="23" spans="1:6" x14ac:dyDescent="0.25">
      <c r="A23" t="s">
        <v>1797</v>
      </c>
      <c r="B23" t="s">
        <v>1798</v>
      </c>
      <c r="C23">
        <v>423</v>
      </c>
      <c r="D23" t="s">
        <v>30</v>
      </c>
      <c r="E23">
        <v>116.82</v>
      </c>
      <c r="F23">
        <v>49414.86</v>
      </c>
    </row>
    <row r="24" spans="1:6" x14ac:dyDescent="0.25">
      <c r="A24" t="s">
        <v>1799</v>
      </c>
      <c r="B24" t="s">
        <v>1800</v>
      </c>
      <c r="C24">
        <v>24</v>
      </c>
      <c r="D24" t="s">
        <v>30</v>
      </c>
      <c r="E24">
        <v>1</v>
      </c>
      <c r="F24">
        <v>24</v>
      </c>
    </row>
    <row r="25" spans="1:6" x14ac:dyDescent="0.25">
      <c r="A25" t="s">
        <v>1801</v>
      </c>
      <c r="B25" t="s">
        <v>1802</v>
      </c>
      <c r="C25">
        <v>50</v>
      </c>
      <c r="D25" t="s">
        <v>30</v>
      </c>
      <c r="E25">
        <v>145</v>
      </c>
      <c r="F25">
        <v>7250</v>
      </c>
    </row>
    <row r="26" spans="1:6" x14ac:dyDescent="0.25">
      <c r="A26" t="s">
        <v>1803</v>
      </c>
      <c r="B26" t="s">
        <v>1804</v>
      </c>
      <c r="C26">
        <v>135</v>
      </c>
      <c r="D26" t="s">
        <v>30</v>
      </c>
      <c r="E26">
        <v>145</v>
      </c>
      <c r="F26">
        <v>19575</v>
      </c>
    </row>
    <row r="27" spans="1:6" x14ac:dyDescent="0.25">
      <c r="A27" t="s">
        <v>1805</v>
      </c>
      <c r="B27" t="s">
        <v>1806</v>
      </c>
      <c r="C27">
        <v>185</v>
      </c>
      <c r="D27" t="s">
        <v>30</v>
      </c>
      <c r="E27">
        <v>145</v>
      </c>
      <c r="F27">
        <v>26825</v>
      </c>
    </row>
    <row r="28" spans="1:6" x14ac:dyDescent="0.25">
      <c r="A28" t="s">
        <v>1807</v>
      </c>
      <c r="B28" t="s">
        <v>1808</v>
      </c>
      <c r="C28">
        <v>600</v>
      </c>
      <c r="D28" t="s">
        <v>30</v>
      </c>
      <c r="E28">
        <v>145</v>
      </c>
      <c r="F28">
        <v>87000</v>
      </c>
    </row>
    <row r="29" spans="1:6" x14ac:dyDescent="0.25">
      <c r="A29" t="s">
        <v>1809</v>
      </c>
      <c r="B29" t="s">
        <v>1810</v>
      </c>
      <c r="C29">
        <v>550</v>
      </c>
      <c r="D29" t="s">
        <v>30</v>
      </c>
      <c r="E29">
        <v>145</v>
      </c>
      <c r="F29">
        <v>79750</v>
      </c>
    </row>
    <row r="30" spans="1:6" x14ac:dyDescent="0.25">
      <c r="A30" t="s">
        <v>1811</v>
      </c>
      <c r="B30" t="s">
        <v>1812</v>
      </c>
      <c r="C30">
        <v>600</v>
      </c>
      <c r="D30" t="s">
        <v>30</v>
      </c>
      <c r="E30">
        <v>145</v>
      </c>
      <c r="F30">
        <v>87000</v>
      </c>
    </row>
    <row r="31" spans="1:6" x14ac:dyDescent="0.25">
      <c r="A31" t="s">
        <v>1813</v>
      </c>
      <c r="B31" t="s">
        <v>1814</v>
      </c>
      <c r="C31">
        <v>537</v>
      </c>
      <c r="D31" t="s">
        <v>30</v>
      </c>
      <c r="E31">
        <v>145</v>
      </c>
      <c r="F31">
        <v>77865</v>
      </c>
    </row>
    <row r="32" spans="1:6" x14ac:dyDescent="0.25">
      <c r="A32" t="s">
        <v>1815</v>
      </c>
      <c r="B32" t="s">
        <v>1816</v>
      </c>
      <c r="C32">
        <v>587</v>
      </c>
      <c r="D32" t="s">
        <v>30</v>
      </c>
      <c r="E32">
        <v>145</v>
      </c>
      <c r="F32">
        <v>85115</v>
      </c>
    </row>
    <row r="33" spans="1:6" x14ac:dyDescent="0.25">
      <c r="A33" t="s">
        <v>1817</v>
      </c>
      <c r="B33" t="s">
        <v>1818</v>
      </c>
      <c r="C33">
        <v>310</v>
      </c>
      <c r="D33" t="s">
        <v>30</v>
      </c>
      <c r="E33">
        <v>145</v>
      </c>
      <c r="F33">
        <v>44950</v>
      </c>
    </row>
    <row r="34" spans="1:6" x14ac:dyDescent="0.25">
      <c r="A34" t="s">
        <v>1819</v>
      </c>
      <c r="B34" t="s">
        <v>1820</v>
      </c>
      <c r="C34">
        <v>384</v>
      </c>
      <c r="D34" t="s">
        <v>30</v>
      </c>
      <c r="E34">
        <v>145</v>
      </c>
      <c r="F34">
        <v>55680</v>
      </c>
    </row>
    <row r="35" spans="1:6" x14ac:dyDescent="0.25">
      <c r="A35" t="s">
        <v>1821</v>
      </c>
      <c r="B35" t="s">
        <v>1822</v>
      </c>
      <c r="C35">
        <v>388</v>
      </c>
      <c r="D35" t="s">
        <v>30</v>
      </c>
      <c r="E35">
        <v>145</v>
      </c>
      <c r="F35">
        <v>56260</v>
      </c>
    </row>
    <row r="36" spans="1:6" x14ac:dyDescent="0.25">
      <c r="A36" t="s">
        <v>1823</v>
      </c>
      <c r="B36" t="s">
        <v>1824</v>
      </c>
      <c r="C36">
        <v>74</v>
      </c>
      <c r="D36" t="s">
        <v>30</v>
      </c>
      <c r="E36">
        <v>1</v>
      </c>
      <c r="F36">
        <v>74</v>
      </c>
    </row>
    <row r="37" spans="1:6" x14ac:dyDescent="0.25">
      <c r="A37" t="s">
        <v>1825</v>
      </c>
      <c r="B37" t="s">
        <v>1826</v>
      </c>
      <c r="C37">
        <v>9</v>
      </c>
      <c r="D37" t="s">
        <v>30</v>
      </c>
      <c r="E37">
        <v>1</v>
      </c>
      <c r="F37">
        <v>9</v>
      </c>
    </row>
    <row r="38" spans="1:6" x14ac:dyDescent="0.25">
      <c r="A38" t="s">
        <v>1827</v>
      </c>
      <c r="B38" t="s">
        <v>1828</v>
      </c>
      <c r="C38">
        <v>24</v>
      </c>
      <c r="D38" t="s">
        <v>30</v>
      </c>
      <c r="E38">
        <v>1</v>
      </c>
      <c r="F38">
        <v>24</v>
      </c>
    </row>
    <row r="39" spans="1:6" x14ac:dyDescent="0.25">
      <c r="A39" t="s">
        <v>1829</v>
      </c>
      <c r="B39" t="s">
        <v>1830</v>
      </c>
      <c r="C39">
        <v>1989</v>
      </c>
      <c r="D39" t="s">
        <v>30</v>
      </c>
      <c r="E39">
        <v>1</v>
      </c>
      <c r="F39">
        <v>1989</v>
      </c>
    </row>
    <row r="40" spans="1:6" x14ac:dyDescent="0.25">
      <c r="A40" t="s">
        <v>1831</v>
      </c>
      <c r="B40" t="s">
        <v>1832</v>
      </c>
      <c r="C40">
        <v>26</v>
      </c>
      <c r="D40" t="s">
        <v>30</v>
      </c>
      <c r="E40">
        <v>1</v>
      </c>
      <c r="F40">
        <v>26</v>
      </c>
    </row>
    <row r="41" spans="1:6" x14ac:dyDescent="0.25">
      <c r="A41" t="s">
        <v>1833</v>
      </c>
      <c r="B41" t="s">
        <v>1834</v>
      </c>
      <c r="C41">
        <v>25</v>
      </c>
      <c r="D41" t="s">
        <v>30</v>
      </c>
      <c r="E41">
        <v>1</v>
      </c>
      <c r="F41">
        <v>25</v>
      </c>
    </row>
    <row r="42" spans="1:6" x14ac:dyDescent="0.25">
      <c r="A42" t="s">
        <v>1835</v>
      </c>
      <c r="B42" t="s">
        <v>1836</v>
      </c>
      <c r="C42">
        <v>15</v>
      </c>
      <c r="D42" t="s">
        <v>30</v>
      </c>
      <c r="E42">
        <v>1</v>
      </c>
      <c r="F42">
        <v>15</v>
      </c>
    </row>
    <row r="43" spans="1:6" x14ac:dyDescent="0.25">
      <c r="A43" t="s">
        <v>1837</v>
      </c>
      <c r="B43" t="s">
        <v>1838</v>
      </c>
      <c r="C43">
        <v>29</v>
      </c>
      <c r="D43" t="s">
        <v>30</v>
      </c>
      <c r="E43">
        <v>1</v>
      </c>
      <c r="F43">
        <v>29</v>
      </c>
    </row>
    <row r="44" spans="1:6" x14ac:dyDescent="0.25">
      <c r="A44" t="s">
        <v>1839</v>
      </c>
      <c r="B44" t="s">
        <v>1840</v>
      </c>
      <c r="C44">
        <v>216</v>
      </c>
      <c r="D44" t="s">
        <v>30</v>
      </c>
      <c r="E44">
        <v>1</v>
      </c>
      <c r="F44">
        <v>216</v>
      </c>
    </row>
    <row r="45" spans="1:6" x14ac:dyDescent="0.25">
      <c r="A45" t="s">
        <v>1841</v>
      </c>
      <c r="B45" t="s">
        <v>1842</v>
      </c>
      <c r="C45">
        <v>39</v>
      </c>
      <c r="D45" t="s">
        <v>30</v>
      </c>
      <c r="E45">
        <v>1</v>
      </c>
      <c r="F45">
        <v>39</v>
      </c>
    </row>
    <row r="46" spans="1:6" x14ac:dyDescent="0.25">
      <c r="A46" t="s">
        <v>1843</v>
      </c>
      <c r="B46" t="s">
        <v>1844</v>
      </c>
      <c r="C46">
        <v>91</v>
      </c>
      <c r="D46" t="s">
        <v>30</v>
      </c>
      <c r="E46">
        <v>1</v>
      </c>
      <c r="F46">
        <v>91</v>
      </c>
    </row>
    <row r="47" spans="1:6" x14ac:dyDescent="0.25">
      <c r="A47" t="s">
        <v>1845</v>
      </c>
      <c r="B47" t="s">
        <v>1846</v>
      </c>
      <c r="C47">
        <v>3</v>
      </c>
      <c r="D47" t="s">
        <v>30</v>
      </c>
      <c r="E47">
        <v>1</v>
      </c>
      <c r="F47">
        <v>3</v>
      </c>
    </row>
    <row r="48" spans="1:6" x14ac:dyDescent="0.25">
      <c r="A48" t="s">
        <v>1847</v>
      </c>
      <c r="B48" t="s">
        <v>1848</v>
      </c>
      <c r="C48">
        <v>15</v>
      </c>
      <c r="D48" t="s">
        <v>30</v>
      </c>
      <c r="E48">
        <v>265.5</v>
      </c>
      <c r="F48">
        <v>3982.5</v>
      </c>
    </row>
    <row r="49" spans="1:6" x14ac:dyDescent="0.25">
      <c r="A49" t="s">
        <v>1849</v>
      </c>
      <c r="B49" t="s">
        <v>1850</v>
      </c>
      <c r="C49">
        <v>12</v>
      </c>
      <c r="D49" t="s">
        <v>30</v>
      </c>
      <c r="E49">
        <v>159.30000000000001</v>
      </c>
      <c r="F49">
        <v>1911.6</v>
      </c>
    </row>
    <row r="50" spans="1:6" x14ac:dyDescent="0.25">
      <c r="A50" t="s">
        <v>1851</v>
      </c>
      <c r="B50" t="s">
        <v>1852</v>
      </c>
      <c r="C50">
        <v>196</v>
      </c>
      <c r="D50" t="s">
        <v>30</v>
      </c>
      <c r="E50">
        <v>159.30000000000001</v>
      </c>
      <c r="F50">
        <v>31222.799999999999</v>
      </c>
    </row>
    <row r="51" spans="1:6" x14ac:dyDescent="0.25">
      <c r="A51" t="s">
        <v>1853</v>
      </c>
      <c r="B51" t="s">
        <v>1854</v>
      </c>
      <c r="C51">
        <v>8</v>
      </c>
      <c r="D51" t="s">
        <v>30</v>
      </c>
      <c r="E51">
        <v>13160</v>
      </c>
      <c r="F51">
        <v>105280</v>
      </c>
    </row>
    <row r="52" spans="1:6" x14ac:dyDescent="0.25">
      <c r="A52" t="s">
        <v>1855</v>
      </c>
      <c r="B52" t="s">
        <v>1856</v>
      </c>
      <c r="C52">
        <v>1200</v>
      </c>
      <c r="D52" t="s">
        <v>30</v>
      </c>
      <c r="E52">
        <v>1</v>
      </c>
      <c r="F52">
        <v>1200</v>
      </c>
    </row>
    <row r="53" spans="1:6" x14ac:dyDescent="0.25">
      <c r="A53" t="s">
        <v>1857</v>
      </c>
      <c r="B53" t="s">
        <v>1858</v>
      </c>
      <c r="C53">
        <v>100</v>
      </c>
      <c r="D53" t="s">
        <v>30</v>
      </c>
      <c r="E53">
        <v>76.7</v>
      </c>
      <c r="F53">
        <v>7670</v>
      </c>
    </row>
    <row r="54" spans="1:6" x14ac:dyDescent="0.25">
      <c r="A54" t="s">
        <v>1859</v>
      </c>
      <c r="B54" t="s">
        <v>1860</v>
      </c>
      <c r="C54">
        <v>5</v>
      </c>
      <c r="D54" t="s">
        <v>30</v>
      </c>
      <c r="E54">
        <v>1</v>
      </c>
      <c r="F54">
        <v>5</v>
      </c>
    </row>
    <row r="55" spans="1:6" x14ac:dyDescent="0.25">
      <c r="A55" t="s">
        <v>1861</v>
      </c>
      <c r="B55" t="s">
        <v>1862</v>
      </c>
      <c r="C55">
        <v>1</v>
      </c>
      <c r="D55" t="s">
        <v>30</v>
      </c>
      <c r="E55">
        <v>1</v>
      </c>
      <c r="F55">
        <v>1</v>
      </c>
    </row>
    <row r="56" spans="1:6" x14ac:dyDescent="0.25">
      <c r="A56" t="s">
        <v>1863</v>
      </c>
      <c r="B56" t="s">
        <v>1864</v>
      </c>
      <c r="C56">
        <v>64</v>
      </c>
      <c r="D56" t="s">
        <v>30</v>
      </c>
      <c r="E56">
        <v>1</v>
      </c>
      <c r="F56">
        <v>64</v>
      </c>
    </row>
    <row r="57" spans="1:6" x14ac:dyDescent="0.25">
      <c r="A57" t="s">
        <v>1865</v>
      </c>
      <c r="B57" t="s">
        <v>1866</v>
      </c>
      <c r="C57">
        <v>92</v>
      </c>
      <c r="D57" t="s">
        <v>30</v>
      </c>
      <c r="E57">
        <v>1</v>
      </c>
      <c r="F57">
        <v>92</v>
      </c>
    </row>
    <row r="58" spans="1:6" x14ac:dyDescent="0.25">
      <c r="A58" t="s">
        <v>1867</v>
      </c>
      <c r="B58" t="s">
        <v>1868</v>
      </c>
      <c r="C58">
        <v>35</v>
      </c>
      <c r="D58" t="s">
        <v>30</v>
      </c>
      <c r="E58">
        <v>1</v>
      </c>
      <c r="F58">
        <v>35</v>
      </c>
    </row>
    <row r="59" spans="1:6" x14ac:dyDescent="0.25">
      <c r="A59" t="s">
        <v>1869</v>
      </c>
      <c r="B59" t="s">
        <v>1870</v>
      </c>
      <c r="C59">
        <v>129</v>
      </c>
      <c r="D59" t="s">
        <v>30</v>
      </c>
      <c r="E59">
        <v>1</v>
      </c>
      <c r="F59">
        <v>129</v>
      </c>
    </row>
    <row r="60" spans="1:6" x14ac:dyDescent="0.25">
      <c r="A60" t="s">
        <v>1871</v>
      </c>
      <c r="B60" t="s">
        <v>1872</v>
      </c>
      <c r="C60">
        <v>577</v>
      </c>
      <c r="D60" t="s">
        <v>30</v>
      </c>
      <c r="E60">
        <v>1</v>
      </c>
      <c r="F60">
        <v>577</v>
      </c>
    </row>
    <row r="61" spans="1:6" x14ac:dyDescent="0.25">
      <c r="A61" t="s">
        <v>1873</v>
      </c>
      <c r="B61" t="s">
        <v>1874</v>
      </c>
      <c r="C61">
        <v>665</v>
      </c>
      <c r="D61" t="s">
        <v>30</v>
      </c>
      <c r="E61">
        <v>890</v>
      </c>
      <c r="F61">
        <v>591850</v>
      </c>
    </row>
    <row r="62" spans="1:6" x14ac:dyDescent="0.25">
      <c r="A62" t="s">
        <v>1875</v>
      </c>
      <c r="B62" t="s">
        <v>1876</v>
      </c>
      <c r="C62">
        <v>415</v>
      </c>
      <c r="D62" t="s">
        <v>30</v>
      </c>
      <c r="E62">
        <v>1100</v>
      </c>
      <c r="F62">
        <v>456500</v>
      </c>
    </row>
    <row r="63" spans="1:6" x14ac:dyDescent="0.25">
      <c r="A63" t="s">
        <v>1877</v>
      </c>
      <c r="B63" t="s">
        <v>1878</v>
      </c>
      <c r="C63">
        <v>48</v>
      </c>
      <c r="D63" t="s">
        <v>30</v>
      </c>
      <c r="E63">
        <v>1</v>
      </c>
      <c r="F63">
        <v>48</v>
      </c>
    </row>
    <row r="64" spans="1:6" x14ac:dyDescent="0.25">
      <c r="A64" t="s">
        <v>1879</v>
      </c>
      <c r="B64" t="s">
        <v>1880</v>
      </c>
      <c r="C64">
        <v>24</v>
      </c>
      <c r="D64" t="s">
        <v>30</v>
      </c>
      <c r="E64">
        <v>1</v>
      </c>
      <c r="F64">
        <v>24</v>
      </c>
    </row>
    <row r="65" spans="1:6" x14ac:dyDescent="0.25">
      <c r="A65" t="s">
        <v>1881</v>
      </c>
      <c r="B65" t="s">
        <v>1882</v>
      </c>
      <c r="C65">
        <v>1</v>
      </c>
      <c r="D65" t="s">
        <v>30</v>
      </c>
      <c r="E65">
        <v>1</v>
      </c>
      <c r="F65">
        <v>1</v>
      </c>
    </row>
    <row r="66" spans="1:6" x14ac:dyDescent="0.25">
      <c r="A66" t="s">
        <v>1883</v>
      </c>
      <c r="B66" t="s">
        <v>1884</v>
      </c>
      <c r="C66">
        <v>356</v>
      </c>
      <c r="D66" t="s">
        <v>30</v>
      </c>
      <c r="E66">
        <v>436.07528089887597</v>
      </c>
      <c r="F66">
        <v>155242.79999999999</v>
      </c>
    </row>
    <row r="67" spans="1:6" x14ac:dyDescent="0.25">
      <c r="A67" t="s">
        <v>1885</v>
      </c>
      <c r="B67" t="s">
        <v>1886</v>
      </c>
      <c r="C67">
        <v>27</v>
      </c>
      <c r="D67" t="s">
        <v>30</v>
      </c>
      <c r="E67">
        <v>849.6</v>
      </c>
      <c r="F67">
        <v>22939.200000000001</v>
      </c>
    </row>
    <row r="68" spans="1:6" x14ac:dyDescent="0.25">
      <c r="A68" t="s">
        <v>1887</v>
      </c>
      <c r="B68" t="s">
        <v>1888</v>
      </c>
      <c r="C68">
        <v>24</v>
      </c>
      <c r="D68" t="s">
        <v>30</v>
      </c>
      <c r="E68">
        <v>1</v>
      </c>
      <c r="F68">
        <v>24</v>
      </c>
    </row>
    <row r="69" spans="1:6" x14ac:dyDescent="0.25">
      <c r="A69" t="s">
        <v>1889</v>
      </c>
      <c r="B69" t="s">
        <v>1890</v>
      </c>
      <c r="C69">
        <v>36</v>
      </c>
      <c r="D69" t="s">
        <v>30</v>
      </c>
      <c r="E69">
        <v>1</v>
      </c>
      <c r="F69">
        <v>36</v>
      </c>
    </row>
    <row r="70" spans="1:6" x14ac:dyDescent="0.25">
      <c r="A70" t="s">
        <v>1891</v>
      </c>
      <c r="B70" t="s">
        <v>1892</v>
      </c>
      <c r="C70">
        <v>16</v>
      </c>
      <c r="D70" t="s">
        <v>30</v>
      </c>
      <c r="E70">
        <v>1</v>
      </c>
      <c r="F70">
        <v>16</v>
      </c>
    </row>
    <row r="71" spans="1:6" x14ac:dyDescent="0.25">
      <c r="A71" t="s">
        <v>1893</v>
      </c>
      <c r="B71" t="s">
        <v>1894</v>
      </c>
      <c r="C71">
        <v>47</v>
      </c>
      <c r="D71" t="s">
        <v>30</v>
      </c>
      <c r="E71">
        <v>1</v>
      </c>
      <c r="F71">
        <v>47</v>
      </c>
    </row>
    <row r="72" spans="1:6" x14ac:dyDescent="0.25">
      <c r="A72" t="s">
        <v>1895</v>
      </c>
      <c r="B72" t="s">
        <v>1896</v>
      </c>
      <c r="C72">
        <v>36</v>
      </c>
      <c r="D72" t="s">
        <v>30</v>
      </c>
      <c r="E72">
        <v>1</v>
      </c>
      <c r="F72">
        <v>36</v>
      </c>
    </row>
    <row r="73" spans="1:6" x14ac:dyDescent="0.25">
      <c r="A73" t="s">
        <v>1897</v>
      </c>
      <c r="B73" t="s">
        <v>1898</v>
      </c>
      <c r="C73">
        <v>229</v>
      </c>
      <c r="D73" t="s">
        <v>30</v>
      </c>
      <c r="E73">
        <v>1</v>
      </c>
      <c r="F73">
        <v>229</v>
      </c>
    </row>
    <row r="74" spans="1:6" x14ac:dyDescent="0.25">
      <c r="A74" t="s">
        <v>1899</v>
      </c>
      <c r="B74" t="s">
        <v>1900</v>
      </c>
      <c r="C74">
        <v>2</v>
      </c>
      <c r="D74" t="s">
        <v>30</v>
      </c>
      <c r="E74">
        <v>1</v>
      </c>
      <c r="F74">
        <v>2</v>
      </c>
    </row>
    <row r="75" spans="1:6" x14ac:dyDescent="0.25">
      <c r="A75" t="s">
        <v>1901</v>
      </c>
      <c r="B75" t="s">
        <v>1902</v>
      </c>
      <c r="C75">
        <v>143</v>
      </c>
      <c r="D75" t="s">
        <v>30</v>
      </c>
      <c r="E75">
        <v>1</v>
      </c>
      <c r="F75">
        <v>143</v>
      </c>
    </row>
    <row r="76" spans="1:6" x14ac:dyDescent="0.25">
      <c r="A76" t="s">
        <v>1903</v>
      </c>
      <c r="B76" t="s">
        <v>1904</v>
      </c>
      <c r="C76">
        <v>738</v>
      </c>
      <c r="D76" t="s">
        <v>30</v>
      </c>
      <c r="E76">
        <v>1</v>
      </c>
      <c r="F76">
        <v>738</v>
      </c>
    </row>
    <row r="77" spans="1:6" x14ac:dyDescent="0.25">
      <c r="A77" t="s">
        <v>1905</v>
      </c>
      <c r="B77" t="s">
        <v>1906</v>
      </c>
      <c r="C77">
        <v>90</v>
      </c>
      <c r="D77" t="s">
        <v>30</v>
      </c>
      <c r="E77">
        <v>1</v>
      </c>
      <c r="F77">
        <v>90</v>
      </c>
    </row>
    <row r="78" spans="1:6" x14ac:dyDescent="0.25">
      <c r="A78" t="s">
        <v>1907</v>
      </c>
      <c r="B78" t="s">
        <v>1908</v>
      </c>
      <c r="C78">
        <v>41</v>
      </c>
      <c r="D78" t="s">
        <v>30</v>
      </c>
      <c r="E78">
        <v>1</v>
      </c>
      <c r="F78">
        <v>41</v>
      </c>
    </row>
    <row r="79" spans="1:6" x14ac:dyDescent="0.25">
      <c r="A79" t="s">
        <v>1909</v>
      </c>
      <c r="B79" t="s">
        <v>1910</v>
      </c>
      <c r="C79">
        <v>1998</v>
      </c>
      <c r="D79" t="s">
        <v>30</v>
      </c>
      <c r="E79">
        <v>1</v>
      </c>
      <c r="F79">
        <v>1998</v>
      </c>
    </row>
    <row r="80" spans="1:6" x14ac:dyDescent="0.25">
      <c r="A80" t="s">
        <v>1911</v>
      </c>
      <c r="B80" t="s">
        <v>1912</v>
      </c>
      <c r="C80">
        <v>1</v>
      </c>
      <c r="D80" t="s">
        <v>30</v>
      </c>
      <c r="E80">
        <v>1</v>
      </c>
      <c r="F80">
        <v>1</v>
      </c>
    </row>
    <row r="81" spans="1:6" x14ac:dyDescent="0.25">
      <c r="A81" t="s">
        <v>1913</v>
      </c>
      <c r="B81" t="s">
        <v>1914</v>
      </c>
      <c r="C81">
        <v>2</v>
      </c>
      <c r="D81" t="s">
        <v>30</v>
      </c>
      <c r="E81">
        <v>1</v>
      </c>
      <c r="F81">
        <v>2</v>
      </c>
    </row>
    <row r="82" spans="1:6" x14ac:dyDescent="0.25">
      <c r="A82" t="s">
        <v>1915</v>
      </c>
      <c r="B82" t="s">
        <v>1916</v>
      </c>
      <c r="C82">
        <v>26</v>
      </c>
      <c r="D82" t="s">
        <v>30</v>
      </c>
      <c r="E82">
        <v>1</v>
      </c>
      <c r="F82">
        <v>26</v>
      </c>
    </row>
    <row r="83" spans="1:6" x14ac:dyDescent="0.25">
      <c r="A83" t="s">
        <v>1917</v>
      </c>
      <c r="B83" t="s">
        <v>1918</v>
      </c>
      <c r="C83">
        <v>14</v>
      </c>
      <c r="D83" t="s">
        <v>30</v>
      </c>
      <c r="E83">
        <v>1</v>
      </c>
      <c r="F83">
        <v>14</v>
      </c>
    </row>
    <row r="84" spans="1:6" x14ac:dyDescent="0.25">
      <c r="A84" t="s">
        <v>1919</v>
      </c>
      <c r="B84" t="s">
        <v>1920</v>
      </c>
      <c r="C84">
        <v>30</v>
      </c>
      <c r="D84" t="s">
        <v>30</v>
      </c>
      <c r="E84">
        <v>1</v>
      </c>
      <c r="F84">
        <v>30</v>
      </c>
    </row>
    <row r="85" spans="1:6" x14ac:dyDescent="0.25">
      <c r="A85" t="s">
        <v>1921</v>
      </c>
      <c r="B85" t="s">
        <v>1922</v>
      </c>
      <c r="C85">
        <v>4</v>
      </c>
      <c r="D85" t="s">
        <v>30</v>
      </c>
      <c r="E85">
        <v>1</v>
      </c>
      <c r="F85">
        <v>4</v>
      </c>
    </row>
    <row r="86" spans="1:6" x14ac:dyDescent="0.25">
      <c r="A86" t="s">
        <v>1923</v>
      </c>
      <c r="B86" t="s">
        <v>1924</v>
      </c>
      <c r="C86">
        <v>17</v>
      </c>
      <c r="D86" t="s">
        <v>30</v>
      </c>
      <c r="E86">
        <v>1</v>
      </c>
      <c r="F86">
        <v>17</v>
      </c>
    </row>
    <row r="87" spans="1:6" x14ac:dyDescent="0.25">
      <c r="A87" t="s">
        <v>1925</v>
      </c>
      <c r="B87" t="s">
        <v>1926</v>
      </c>
      <c r="C87">
        <v>4</v>
      </c>
      <c r="D87" t="s">
        <v>30</v>
      </c>
      <c r="E87">
        <v>1</v>
      </c>
      <c r="F87">
        <v>4</v>
      </c>
    </row>
    <row r="88" spans="1:6" x14ac:dyDescent="0.25">
      <c r="A88" t="s">
        <v>1927</v>
      </c>
      <c r="B88" t="s">
        <v>1928</v>
      </c>
      <c r="C88">
        <v>22</v>
      </c>
      <c r="D88" t="s">
        <v>30</v>
      </c>
      <c r="E88">
        <v>1</v>
      </c>
      <c r="F88">
        <v>22</v>
      </c>
    </row>
    <row r="89" spans="1:6" x14ac:dyDescent="0.25">
      <c r="A89" t="s">
        <v>1929</v>
      </c>
      <c r="B89" t="s">
        <v>1930</v>
      </c>
      <c r="C89">
        <v>13</v>
      </c>
      <c r="D89" t="s">
        <v>30</v>
      </c>
      <c r="E89">
        <v>1</v>
      </c>
      <c r="F89">
        <v>13</v>
      </c>
    </row>
    <row r="90" spans="1:6" x14ac:dyDescent="0.25">
      <c r="A90" t="s">
        <v>1931</v>
      </c>
      <c r="B90" t="s">
        <v>1932</v>
      </c>
      <c r="C90">
        <v>1</v>
      </c>
      <c r="D90" t="s">
        <v>30</v>
      </c>
      <c r="E90">
        <v>1</v>
      </c>
      <c r="F90">
        <v>1</v>
      </c>
    </row>
    <row r="91" spans="1:6" x14ac:dyDescent="0.25">
      <c r="A91" t="s">
        <v>1933</v>
      </c>
      <c r="B91" t="s">
        <v>1934</v>
      </c>
      <c r="C91">
        <v>13</v>
      </c>
      <c r="D91" t="s">
        <v>30</v>
      </c>
      <c r="E91">
        <v>1</v>
      </c>
      <c r="F91">
        <v>13</v>
      </c>
    </row>
    <row r="92" spans="1:6" x14ac:dyDescent="0.25">
      <c r="A92" t="s">
        <v>1935</v>
      </c>
      <c r="B92" t="s">
        <v>1936</v>
      </c>
      <c r="C92">
        <v>39</v>
      </c>
      <c r="D92" t="s">
        <v>30</v>
      </c>
      <c r="E92">
        <v>1</v>
      </c>
      <c r="F92">
        <v>39</v>
      </c>
    </row>
    <row r="93" spans="1:6" x14ac:dyDescent="0.25">
      <c r="A93" t="s">
        <v>1937</v>
      </c>
      <c r="B93" t="s">
        <v>1938</v>
      </c>
      <c r="C93">
        <v>4</v>
      </c>
      <c r="D93" t="s">
        <v>30</v>
      </c>
      <c r="E93">
        <v>1</v>
      </c>
      <c r="F93">
        <v>4</v>
      </c>
    </row>
    <row r="94" spans="1:6" x14ac:dyDescent="0.25">
      <c r="A94" t="s">
        <v>1939</v>
      </c>
      <c r="B94" t="s">
        <v>1940</v>
      </c>
      <c r="C94">
        <v>7</v>
      </c>
      <c r="D94" t="s">
        <v>30</v>
      </c>
      <c r="E94">
        <v>1</v>
      </c>
      <c r="F94">
        <v>7</v>
      </c>
    </row>
    <row r="95" spans="1:6" x14ac:dyDescent="0.25">
      <c r="A95" t="s">
        <v>1941</v>
      </c>
      <c r="B95" t="s">
        <v>1942</v>
      </c>
      <c r="C95">
        <v>58</v>
      </c>
      <c r="D95" t="s">
        <v>30</v>
      </c>
      <c r="E95">
        <v>1</v>
      </c>
      <c r="F95">
        <v>58</v>
      </c>
    </row>
    <row r="96" spans="1:6" x14ac:dyDescent="0.25">
      <c r="A96" t="s">
        <v>1943</v>
      </c>
      <c r="B96" t="s">
        <v>1944</v>
      </c>
      <c r="C96">
        <v>2</v>
      </c>
      <c r="D96" t="s">
        <v>30</v>
      </c>
      <c r="E96">
        <v>1</v>
      </c>
      <c r="F96">
        <v>2</v>
      </c>
    </row>
    <row r="97" spans="1:6" x14ac:dyDescent="0.25">
      <c r="A97" t="s">
        <v>1945</v>
      </c>
      <c r="B97" t="s">
        <v>1946</v>
      </c>
      <c r="C97">
        <v>19</v>
      </c>
      <c r="D97" t="s">
        <v>30</v>
      </c>
      <c r="E97">
        <v>1</v>
      </c>
      <c r="F97">
        <v>19</v>
      </c>
    </row>
    <row r="98" spans="1:6" x14ac:dyDescent="0.25">
      <c r="A98" t="s">
        <v>1947</v>
      </c>
      <c r="B98" t="s">
        <v>1948</v>
      </c>
      <c r="C98">
        <v>20</v>
      </c>
      <c r="D98" t="s">
        <v>30</v>
      </c>
      <c r="E98">
        <v>1</v>
      </c>
      <c r="F98">
        <v>20</v>
      </c>
    </row>
    <row r="99" spans="1:6" x14ac:dyDescent="0.25">
      <c r="A99" t="s">
        <v>1949</v>
      </c>
      <c r="B99" t="s">
        <v>1950</v>
      </c>
      <c r="C99">
        <v>20</v>
      </c>
      <c r="D99" t="s">
        <v>30</v>
      </c>
      <c r="E99">
        <v>1</v>
      </c>
      <c r="F99">
        <v>20</v>
      </c>
    </row>
    <row r="100" spans="1:6" x14ac:dyDescent="0.25">
      <c r="A100" t="s">
        <v>1951</v>
      </c>
      <c r="B100" t="s">
        <v>1952</v>
      </c>
      <c r="C100">
        <v>5</v>
      </c>
      <c r="D100" t="s">
        <v>30</v>
      </c>
      <c r="E100">
        <v>1</v>
      </c>
      <c r="F100">
        <v>5</v>
      </c>
    </row>
    <row r="101" spans="1:6" x14ac:dyDescent="0.25">
      <c r="A101" t="s">
        <v>1953</v>
      </c>
      <c r="B101" t="s">
        <v>1954</v>
      </c>
      <c r="C101">
        <v>6</v>
      </c>
      <c r="D101" t="s">
        <v>30</v>
      </c>
      <c r="E101">
        <v>1</v>
      </c>
      <c r="F101">
        <v>6</v>
      </c>
    </row>
    <row r="102" spans="1:6" x14ac:dyDescent="0.25">
      <c r="A102" t="s">
        <v>1955</v>
      </c>
      <c r="B102" t="s">
        <v>1956</v>
      </c>
      <c r="C102">
        <v>300</v>
      </c>
      <c r="D102" t="s">
        <v>30</v>
      </c>
      <c r="E102">
        <v>285.01</v>
      </c>
      <c r="F102">
        <v>85503</v>
      </c>
    </row>
    <row r="103" spans="1:6" x14ac:dyDescent="0.25">
      <c r="A103" t="s">
        <v>1957</v>
      </c>
      <c r="B103" t="s">
        <v>1958</v>
      </c>
      <c r="C103">
        <v>350</v>
      </c>
      <c r="D103" t="s">
        <v>30</v>
      </c>
      <c r="E103">
        <v>285.01</v>
      </c>
      <c r="F103">
        <v>99753.5</v>
      </c>
    </row>
    <row r="104" spans="1:6" x14ac:dyDescent="0.25">
      <c r="A104" t="s">
        <v>1959</v>
      </c>
      <c r="B104" t="s">
        <v>1960</v>
      </c>
      <c r="C104">
        <v>350</v>
      </c>
      <c r="D104" t="s">
        <v>30</v>
      </c>
      <c r="E104">
        <v>285.01</v>
      </c>
      <c r="F104">
        <v>99753.5</v>
      </c>
    </row>
    <row r="105" spans="1:6" x14ac:dyDescent="0.25">
      <c r="A105" t="s">
        <v>1961</v>
      </c>
      <c r="B105" t="s">
        <v>1962</v>
      </c>
      <c r="C105">
        <v>350</v>
      </c>
      <c r="D105" t="s">
        <v>30</v>
      </c>
      <c r="E105">
        <v>285.01</v>
      </c>
      <c r="F105">
        <v>99753.5</v>
      </c>
    </row>
    <row r="106" spans="1:6" x14ac:dyDescent="0.25">
      <c r="A106" t="s">
        <v>1963</v>
      </c>
      <c r="B106" t="s">
        <v>1964</v>
      </c>
      <c r="C106">
        <v>350</v>
      </c>
      <c r="D106" t="s">
        <v>30</v>
      </c>
      <c r="E106">
        <v>285.01</v>
      </c>
      <c r="F106">
        <v>99753.5</v>
      </c>
    </row>
    <row r="107" spans="1:6" x14ac:dyDescent="0.25">
      <c r="A107" t="s">
        <v>1965</v>
      </c>
      <c r="B107" t="s">
        <v>1966</v>
      </c>
      <c r="C107">
        <v>6</v>
      </c>
      <c r="D107" t="s">
        <v>30</v>
      </c>
      <c r="E107">
        <v>1</v>
      </c>
      <c r="F107">
        <v>6</v>
      </c>
    </row>
    <row r="108" spans="1:6" x14ac:dyDescent="0.25">
      <c r="A108" t="s">
        <v>1967</v>
      </c>
      <c r="B108" t="s">
        <v>1968</v>
      </c>
      <c r="C108">
        <v>151</v>
      </c>
      <c r="D108" t="s">
        <v>30</v>
      </c>
      <c r="E108">
        <v>1</v>
      </c>
      <c r="F108">
        <v>151</v>
      </c>
    </row>
    <row r="109" spans="1:6" x14ac:dyDescent="0.25">
      <c r="A109" t="s">
        <v>1969</v>
      </c>
      <c r="B109" t="s">
        <v>1970</v>
      </c>
      <c r="C109">
        <v>17</v>
      </c>
      <c r="D109" t="s">
        <v>30</v>
      </c>
      <c r="E109">
        <v>1</v>
      </c>
      <c r="F109">
        <v>17</v>
      </c>
    </row>
    <row r="110" spans="1:6" x14ac:dyDescent="0.25">
      <c r="A110" t="s">
        <v>1971</v>
      </c>
      <c r="B110" t="s">
        <v>1972</v>
      </c>
      <c r="C110">
        <v>8</v>
      </c>
      <c r="D110" t="s">
        <v>30</v>
      </c>
      <c r="E110">
        <v>1</v>
      </c>
      <c r="F110">
        <v>8</v>
      </c>
    </row>
    <row r="111" spans="1:6" x14ac:dyDescent="0.25">
      <c r="A111" t="s">
        <v>1973</v>
      </c>
      <c r="B111" t="s">
        <v>1974</v>
      </c>
      <c r="C111">
        <v>37</v>
      </c>
      <c r="D111" t="s">
        <v>30</v>
      </c>
      <c r="E111">
        <v>1</v>
      </c>
      <c r="F111">
        <v>37</v>
      </c>
    </row>
    <row r="112" spans="1:6" x14ac:dyDescent="0.25">
      <c r="A112" t="s">
        <v>1975</v>
      </c>
      <c r="B112" t="s">
        <v>1976</v>
      </c>
      <c r="C112">
        <v>1</v>
      </c>
      <c r="D112" t="s">
        <v>30</v>
      </c>
      <c r="E112">
        <v>1</v>
      </c>
      <c r="F112">
        <v>1</v>
      </c>
    </row>
    <row r="113" spans="1:6" x14ac:dyDescent="0.25">
      <c r="A113" t="s">
        <v>1977</v>
      </c>
      <c r="B113" t="s">
        <v>1978</v>
      </c>
      <c r="C113">
        <v>25</v>
      </c>
      <c r="D113" t="s">
        <v>30</v>
      </c>
      <c r="E113">
        <v>1</v>
      </c>
      <c r="F113">
        <v>25</v>
      </c>
    </row>
    <row r="114" spans="1:6" x14ac:dyDescent="0.25">
      <c r="A114" t="s">
        <v>1979</v>
      </c>
      <c r="B114" t="s">
        <v>1980</v>
      </c>
      <c r="C114">
        <v>566</v>
      </c>
      <c r="D114" t="s">
        <v>30</v>
      </c>
      <c r="E114">
        <v>435</v>
      </c>
      <c r="F114">
        <v>246210</v>
      </c>
    </row>
    <row r="115" spans="1:6" x14ac:dyDescent="0.25">
      <c r="A115" t="s">
        <v>1981</v>
      </c>
      <c r="B115" t="s">
        <v>1982</v>
      </c>
      <c r="C115">
        <v>525</v>
      </c>
      <c r="D115" t="s">
        <v>30</v>
      </c>
      <c r="E115">
        <v>435</v>
      </c>
      <c r="F115">
        <v>228375</v>
      </c>
    </row>
    <row r="116" spans="1:6" x14ac:dyDescent="0.25">
      <c r="A116" t="s">
        <v>1983</v>
      </c>
      <c r="B116" t="s">
        <v>1984</v>
      </c>
      <c r="C116">
        <v>577</v>
      </c>
      <c r="D116" t="s">
        <v>30</v>
      </c>
      <c r="E116">
        <v>435</v>
      </c>
      <c r="F116">
        <v>250995</v>
      </c>
    </row>
    <row r="117" spans="1:6" x14ac:dyDescent="0.25">
      <c r="A117" t="s">
        <v>1985</v>
      </c>
      <c r="B117" t="s">
        <v>1986</v>
      </c>
      <c r="C117">
        <v>250</v>
      </c>
      <c r="D117" t="s">
        <v>30</v>
      </c>
      <c r="E117">
        <v>414.99</v>
      </c>
      <c r="F117">
        <v>103747.5</v>
      </c>
    </row>
    <row r="118" spans="1:6" x14ac:dyDescent="0.25">
      <c r="A118" t="s">
        <v>1987</v>
      </c>
      <c r="B118" t="s">
        <v>1988</v>
      </c>
      <c r="C118">
        <v>250</v>
      </c>
      <c r="D118" t="s">
        <v>30</v>
      </c>
      <c r="E118">
        <v>414.99</v>
      </c>
      <c r="F118">
        <v>103747.5</v>
      </c>
    </row>
    <row r="119" spans="1:6" x14ac:dyDescent="0.25">
      <c r="A119" t="s">
        <v>1989</v>
      </c>
      <c r="B119" t="s">
        <v>1990</v>
      </c>
      <c r="C119">
        <v>300</v>
      </c>
      <c r="D119" t="s">
        <v>30</v>
      </c>
      <c r="E119">
        <v>414.99</v>
      </c>
      <c r="F119">
        <v>124497</v>
      </c>
    </row>
    <row r="120" spans="1:6" x14ac:dyDescent="0.25">
      <c r="A120" t="s">
        <v>1991</v>
      </c>
      <c r="B120" t="s">
        <v>1992</v>
      </c>
      <c r="C120">
        <v>350</v>
      </c>
      <c r="D120" t="s">
        <v>30</v>
      </c>
      <c r="E120">
        <v>414.99</v>
      </c>
      <c r="F120">
        <v>145246.5</v>
      </c>
    </row>
    <row r="121" spans="1:6" x14ac:dyDescent="0.25">
      <c r="A121" t="s">
        <v>1993</v>
      </c>
      <c r="B121" t="s">
        <v>1994</v>
      </c>
      <c r="C121">
        <v>350</v>
      </c>
      <c r="D121" t="s">
        <v>30</v>
      </c>
      <c r="E121">
        <v>414.99</v>
      </c>
      <c r="F121">
        <v>145246.5</v>
      </c>
    </row>
    <row r="122" spans="1:6" x14ac:dyDescent="0.25">
      <c r="A122" t="s">
        <v>1995</v>
      </c>
      <c r="B122" t="s">
        <v>1996</v>
      </c>
      <c r="C122">
        <v>350</v>
      </c>
      <c r="D122" t="s">
        <v>30</v>
      </c>
      <c r="E122">
        <v>414.99</v>
      </c>
      <c r="F122">
        <v>145246.5</v>
      </c>
    </row>
    <row r="123" spans="1:6" x14ac:dyDescent="0.25">
      <c r="A123" t="s">
        <v>1997</v>
      </c>
      <c r="B123" t="s">
        <v>1998</v>
      </c>
      <c r="C123">
        <v>40</v>
      </c>
      <c r="D123" t="s">
        <v>30</v>
      </c>
      <c r="E123">
        <v>113</v>
      </c>
      <c r="F123">
        <v>4520</v>
      </c>
    </row>
    <row r="124" spans="1:6" x14ac:dyDescent="0.25">
      <c r="A124" t="s">
        <v>1999</v>
      </c>
      <c r="B124" t="s">
        <v>2000</v>
      </c>
      <c r="C124">
        <v>1</v>
      </c>
      <c r="D124" t="s">
        <v>30</v>
      </c>
      <c r="E124">
        <v>113</v>
      </c>
      <c r="F124">
        <v>113</v>
      </c>
    </row>
    <row r="125" spans="1:6" x14ac:dyDescent="0.25">
      <c r="A125" t="s">
        <v>2001</v>
      </c>
      <c r="B125" t="s">
        <v>2002</v>
      </c>
      <c r="C125">
        <v>34</v>
      </c>
      <c r="D125" t="s">
        <v>30</v>
      </c>
      <c r="E125">
        <v>113</v>
      </c>
      <c r="F125">
        <v>3842</v>
      </c>
    </row>
    <row r="126" spans="1:6" x14ac:dyDescent="0.25">
      <c r="A126" t="s">
        <v>2003</v>
      </c>
      <c r="B126" t="s">
        <v>2004</v>
      </c>
      <c r="C126">
        <v>38</v>
      </c>
      <c r="D126" t="s">
        <v>30</v>
      </c>
      <c r="E126">
        <v>1</v>
      </c>
      <c r="F126">
        <v>38</v>
      </c>
    </row>
    <row r="127" spans="1:6" x14ac:dyDescent="0.25">
      <c r="A127" t="s">
        <v>2005</v>
      </c>
      <c r="B127" t="s">
        <v>2006</v>
      </c>
      <c r="C127">
        <v>40</v>
      </c>
      <c r="D127" t="s">
        <v>30</v>
      </c>
      <c r="E127">
        <v>1</v>
      </c>
      <c r="F127">
        <v>40</v>
      </c>
    </row>
    <row r="128" spans="1:6" x14ac:dyDescent="0.25">
      <c r="A128" t="s">
        <v>2007</v>
      </c>
      <c r="B128" t="s">
        <v>2008</v>
      </c>
      <c r="C128">
        <v>10</v>
      </c>
      <c r="D128" t="s">
        <v>30</v>
      </c>
      <c r="E128">
        <v>1</v>
      </c>
      <c r="F128">
        <v>10</v>
      </c>
    </row>
    <row r="129" spans="1:6" x14ac:dyDescent="0.25">
      <c r="A129" t="s">
        <v>2009</v>
      </c>
      <c r="B129" t="s">
        <v>2010</v>
      </c>
      <c r="C129">
        <v>176</v>
      </c>
      <c r="D129" t="s">
        <v>30</v>
      </c>
      <c r="E129">
        <v>218.3</v>
      </c>
      <c r="F129">
        <v>38420.800000000003</v>
      </c>
    </row>
    <row r="130" spans="1:6" x14ac:dyDescent="0.25">
      <c r="A130" t="s">
        <v>2011</v>
      </c>
      <c r="B130" t="s">
        <v>2012</v>
      </c>
      <c r="C130">
        <v>21</v>
      </c>
      <c r="D130" t="s">
        <v>30</v>
      </c>
      <c r="E130">
        <v>678.5</v>
      </c>
      <c r="F130">
        <v>14248.5</v>
      </c>
    </row>
    <row r="131" spans="1:6" x14ac:dyDescent="0.25">
      <c r="A131" t="s">
        <v>2013</v>
      </c>
      <c r="B131" t="s">
        <v>2014</v>
      </c>
      <c r="C131">
        <v>113</v>
      </c>
      <c r="D131" t="s">
        <v>30</v>
      </c>
      <c r="E131">
        <v>91.831858407079693</v>
      </c>
      <c r="F131">
        <v>10377</v>
      </c>
    </row>
    <row r="132" spans="1:6" x14ac:dyDescent="0.25">
      <c r="A132" t="s">
        <v>2015</v>
      </c>
      <c r="B132" t="s">
        <v>2016</v>
      </c>
      <c r="C132">
        <v>310</v>
      </c>
      <c r="D132" t="s">
        <v>30</v>
      </c>
      <c r="E132">
        <v>6.1129032258064502</v>
      </c>
      <c r="F132">
        <v>1895</v>
      </c>
    </row>
    <row r="133" spans="1:6" x14ac:dyDescent="0.25">
      <c r="A133" t="s">
        <v>2017</v>
      </c>
      <c r="B133" t="s">
        <v>2018</v>
      </c>
      <c r="C133">
        <v>1558</v>
      </c>
      <c r="D133" t="s">
        <v>30</v>
      </c>
      <c r="E133">
        <v>52</v>
      </c>
      <c r="F133">
        <v>81016</v>
      </c>
    </row>
    <row r="134" spans="1:6" x14ac:dyDescent="0.25">
      <c r="A134" t="s">
        <v>2019</v>
      </c>
      <c r="B134" t="s">
        <v>2020</v>
      </c>
      <c r="C134">
        <v>2062</v>
      </c>
      <c r="D134" t="s">
        <v>30</v>
      </c>
      <c r="E134">
        <v>52</v>
      </c>
      <c r="F134">
        <v>107224</v>
      </c>
    </row>
    <row r="135" spans="1:6" x14ac:dyDescent="0.25">
      <c r="A135" t="s">
        <v>2021</v>
      </c>
      <c r="B135" t="s">
        <v>2022</v>
      </c>
      <c r="C135">
        <v>2108</v>
      </c>
      <c r="D135" t="s">
        <v>30</v>
      </c>
      <c r="E135">
        <v>52</v>
      </c>
      <c r="F135">
        <v>109616</v>
      </c>
    </row>
    <row r="136" spans="1:6" x14ac:dyDescent="0.25">
      <c r="A136" t="s">
        <v>2023</v>
      </c>
      <c r="B136" t="s">
        <v>2024</v>
      </c>
      <c r="C136">
        <v>975</v>
      </c>
      <c r="D136" t="s">
        <v>30</v>
      </c>
      <c r="E136">
        <v>52</v>
      </c>
      <c r="F136">
        <v>50700</v>
      </c>
    </row>
    <row r="137" spans="1:6" x14ac:dyDescent="0.25">
      <c r="A137" t="s">
        <v>2025</v>
      </c>
      <c r="B137" t="s">
        <v>2026</v>
      </c>
      <c r="C137">
        <v>950</v>
      </c>
      <c r="D137" t="s">
        <v>30</v>
      </c>
      <c r="E137">
        <v>52</v>
      </c>
      <c r="F137">
        <v>49400</v>
      </c>
    </row>
    <row r="138" spans="1:6" x14ac:dyDescent="0.25">
      <c r="A138" t="s">
        <v>2027</v>
      </c>
      <c r="B138" t="s">
        <v>2028</v>
      </c>
      <c r="C138">
        <v>975</v>
      </c>
      <c r="D138" t="s">
        <v>30</v>
      </c>
      <c r="E138">
        <v>52</v>
      </c>
      <c r="F138">
        <v>50700</v>
      </c>
    </row>
    <row r="139" spans="1:6" x14ac:dyDescent="0.25">
      <c r="A139" t="s">
        <v>2029</v>
      </c>
      <c r="B139" t="s">
        <v>2030</v>
      </c>
      <c r="C139">
        <v>988</v>
      </c>
      <c r="D139" t="s">
        <v>30</v>
      </c>
      <c r="E139">
        <v>52</v>
      </c>
      <c r="F139">
        <v>51376</v>
      </c>
    </row>
    <row r="140" spans="1:6" x14ac:dyDescent="0.25">
      <c r="A140" t="s">
        <v>2031</v>
      </c>
      <c r="B140" t="s">
        <v>2032</v>
      </c>
      <c r="C140">
        <v>1000</v>
      </c>
      <c r="D140" t="s">
        <v>30</v>
      </c>
      <c r="E140">
        <v>52</v>
      </c>
      <c r="F140">
        <v>52000</v>
      </c>
    </row>
    <row r="141" spans="1:6" x14ac:dyDescent="0.25">
      <c r="A141" t="s">
        <v>2033</v>
      </c>
      <c r="B141" t="s">
        <v>2034</v>
      </c>
      <c r="C141">
        <v>1088</v>
      </c>
      <c r="D141" t="s">
        <v>30</v>
      </c>
      <c r="E141">
        <v>52</v>
      </c>
      <c r="F141">
        <v>56576</v>
      </c>
    </row>
    <row r="142" spans="1:6" x14ac:dyDescent="0.25">
      <c r="A142" t="s">
        <v>2035</v>
      </c>
      <c r="B142" t="s">
        <v>2036</v>
      </c>
      <c r="C142">
        <v>18744</v>
      </c>
      <c r="D142" t="s">
        <v>30</v>
      </c>
      <c r="E142">
        <v>42.01</v>
      </c>
      <c r="F142">
        <v>787435.44</v>
      </c>
    </row>
    <row r="143" spans="1:6" x14ac:dyDescent="0.25">
      <c r="A143" t="s">
        <v>2037</v>
      </c>
      <c r="B143" t="s">
        <v>2038</v>
      </c>
      <c r="C143">
        <v>3</v>
      </c>
      <c r="D143" t="s">
        <v>30</v>
      </c>
      <c r="E143">
        <v>1</v>
      </c>
      <c r="F143">
        <v>3</v>
      </c>
    </row>
    <row r="144" spans="1:6" x14ac:dyDescent="0.25">
      <c r="A144" t="s">
        <v>2039</v>
      </c>
      <c r="B144" t="s">
        <v>2040</v>
      </c>
      <c r="C144">
        <v>12</v>
      </c>
      <c r="D144" t="s">
        <v>30</v>
      </c>
      <c r="E144">
        <v>1</v>
      </c>
      <c r="F144">
        <v>12</v>
      </c>
    </row>
    <row r="145" spans="1:6" x14ac:dyDescent="0.25">
      <c r="A145" t="s">
        <v>2041</v>
      </c>
      <c r="B145" t="s">
        <v>2042</v>
      </c>
      <c r="C145">
        <v>1</v>
      </c>
      <c r="D145" t="s">
        <v>30</v>
      </c>
      <c r="E145">
        <v>1</v>
      </c>
      <c r="F145">
        <v>1</v>
      </c>
    </row>
    <row r="146" spans="1:6" x14ac:dyDescent="0.25">
      <c r="A146" t="s">
        <v>2043</v>
      </c>
      <c r="B146" t="s">
        <v>2044</v>
      </c>
      <c r="C146">
        <v>35</v>
      </c>
      <c r="D146" t="s">
        <v>30</v>
      </c>
      <c r="E146">
        <v>301.89999999999998</v>
      </c>
      <c r="F146">
        <v>10566.5</v>
      </c>
    </row>
    <row r="147" spans="1:6" x14ac:dyDescent="0.25">
      <c r="A147" t="s">
        <v>2045</v>
      </c>
      <c r="B147" t="s">
        <v>2046</v>
      </c>
      <c r="C147">
        <v>700</v>
      </c>
      <c r="D147" t="s">
        <v>30</v>
      </c>
      <c r="E147">
        <v>325</v>
      </c>
      <c r="F147">
        <v>227500</v>
      </c>
    </row>
    <row r="148" spans="1:6" x14ac:dyDescent="0.25">
      <c r="A148" t="s">
        <v>2047</v>
      </c>
      <c r="B148" t="s">
        <v>2048</v>
      </c>
      <c r="C148">
        <v>800</v>
      </c>
      <c r="D148" t="s">
        <v>30</v>
      </c>
      <c r="E148">
        <v>325</v>
      </c>
      <c r="F148">
        <v>260000</v>
      </c>
    </row>
    <row r="149" spans="1:6" x14ac:dyDescent="0.25">
      <c r="A149" t="s">
        <v>2049</v>
      </c>
      <c r="B149" t="s">
        <v>2050</v>
      </c>
      <c r="C149">
        <v>800</v>
      </c>
      <c r="D149" t="s">
        <v>30</v>
      </c>
      <c r="E149">
        <v>325</v>
      </c>
      <c r="F149">
        <v>260000</v>
      </c>
    </row>
    <row r="150" spans="1:6" x14ac:dyDescent="0.25">
      <c r="A150" t="s">
        <v>2051</v>
      </c>
      <c r="B150" t="s">
        <v>2052</v>
      </c>
      <c r="C150">
        <v>498</v>
      </c>
      <c r="D150" t="s">
        <v>30</v>
      </c>
      <c r="E150">
        <v>301.89999999999998</v>
      </c>
      <c r="F150">
        <v>150346.20000000001</v>
      </c>
    </row>
    <row r="151" spans="1:6" x14ac:dyDescent="0.25">
      <c r="A151" t="s">
        <v>2053</v>
      </c>
      <c r="B151" t="s">
        <v>2054</v>
      </c>
      <c r="C151">
        <v>500</v>
      </c>
      <c r="D151" t="s">
        <v>30</v>
      </c>
      <c r="E151">
        <v>301.89999999999998</v>
      </c>
      <c r="F151">
        <v>150950</v>
      </c>
    </row>
    <row r="152" spans="1:6" x14ac:dyDescent="0.25">
      <c r="A152" t="s">
        <v>2055</v>
      </c>
      <c r="B152" t="s">
        <v>2056</v>
      </c>
      <c r="C152">
        <v>600</v>
      </c>
      <c r="D152" t="s">
        <v>30</v>
      </c>
      <c r="E152">
        <v>301.89999999999998</v>
      </c>
      <c r="F152">
        <v>181140</v>
      </c>
    </row>
    <row r="153" spans="1:6" x14ac:dyDescent="0.25">
      <c r="A153" t="s">
        <v>2057</v>
      </c>
      <c r="B153" t="s">
        <v>2058</v>
      </c>
      <c r="C153">
        <v>35</v>
      </c>
      <c r="D153" t="s">
        <v>30</v>
      </c>
      <c r="E153">
        <v>301.89999999999998</v>
      </c>
      <c r="F153">
        <v>10566.5</v>
      </c>
    </row>
    <row r="154" spans="1:6" x14ac:dyDescent="0.25">
      <c r="A154" t="s">
        <v>2059</v>
      </c>
      <c r="B154" t="s">
        <v>2060</v>
      </c>
      <c r="C154">
        <v>60</v>
      </c>
      <c r="D154" t="s">
        <v>30</v>
      </c>
      <c r="E154">
        <v>301.89999999999998</v>
      </c>
      <c r="F154">
        <v>18114</v>
      </c>
    </row>
    <row r="155" spans="1:6" x14ac:dyDescent="0.25">
      <c r="A155" t="s">
        <v>2061</v>
      </c>
      <c r="B155" t="s">
        <v>2062</v>
      </c>
      <c r="C155">
        <v>60</v>
      </c>
      <c r="D155" t="s">
        <v>30</v>
      </c>
      <c r="E155">
        <v>301.89999999999998</v>
      </c>
      <c r="F155">
        <v>18114</v>
      </c>
    </row>
    <row r="156" spans="1:6" x14ac:dyDescent="0.25">
      <c r="A156" t="s">
        <v>2063</v>
      </c>
      <c r="B156" t="s">
        <v>2064</v>
      </c>
      <c r="C156">
        <v>70</v>
      </c>
      <c r="D156" t="s">
        <v>30</v>
      </c>
      <c r="E156">
        <v>301.89999999999998</v>
      </c>
      <c r="F156">
        <v>21133</v>
      </c>
    </row>
    <row r="157" spans="1:6" x14ac:dyDescent="0.25">
      <c r="A157" t="s">
        <v>2065</v>
      </c>
      <c r="B157" t="s">
        <v>2066</v>
      </c>
      <c r="C157">
        <v>85</v>
      </c>
      <c r="D157" t="s">
        <v>30</v>
      </c>
      <c r="E157">
        <v>248.8</v>
      </c>
      <c r="F157">
        <v>21148</v>
      </c>
    </row>
    <row r="158" spans="1:6" x14ac:dyDescent="0.25">
      <c r="A158" t="s">
        <v>2067</v>
      </c>
      <c r="B158" t="s">
        <v>2068</v>
      </c>
      <c r="C158">
        <v>104</v>
      </c>
      <c r="D158" t="s">
        <v>30</v>
      </c>
      <c r="E158">
        <v>290.32692307692298</v>
      </c>
      <c r="F158">
        <v>30194</v>
      </c>
    </row>
    <row r="159" spans="1:6" x14ac:dyDescent="0.25">
      <c r="A159" t="s">
        <v>2069</v>
      </c>
      <c r="B159" t="s">
        <v>2070</v>
      </c>
      <c r="C159">
        <v>90</v>
      </c>
      <c r="D159" t="s">
        <v>30</v>
      </c>
      <c r="E159">
        <v>301.89999999999998</v>
      </c>
      <c r="F159">
        <v>27171</v>
      </c>
    </row>
    <row r="160" spans="1:6" x14ac:dyDescent="0.25">
      <c r="A160" t="s">
        <v>2071</v>
      </c>
      <c r="B160" t="s">
        <v>2072</v>
      </c>
      <c r="C160">
        <v>40</v>
      </c>
      <c r="D160" t="s">
        <v>30</v>
      </c>
      <c r="E160">
        <v>301.89999999999998</v>
      </c>
      <c r="F160">
        <v>12076</v>
      </c>
    </row>
    <row r="161" spans="1:6" x14ac:dyDescent="0.25">
      <c r="A161" t="s">
        <v>2073</v>
      </c>
      <c r="B161" t="s">
        <v>2074</v>
      </c>
      <c r="C161">
        <v>40</v>
      </c>
      <c r="D161" t="s">
        <v>30</v>
      </c>
      <c r="E161">
        <v>301.89999999999998</v>
      </c>
      <c r="F161">
        <v>12076</v>
      </c>
    </row>
    <row r="162" spans="1:6" x14ac:dyDescent="0.25">
      <c r="A162" t="s">
        <v>2075</v>
      </c>
      <c r="B162" t="s">
        <v>2076</v>
      </c>
      <c r="C162">
        <v>80</v>
      </c>
      <c r="D162" t="s">
        <v>30</v>
      </c>
      <c r="E162">
        <v>301.89999999999998</v>
      </c>
      <c r="F162">
        <v>24152</v>
      </c>
    </row>
    <row r="163" spans="1:6" x14ac:dyDescent="0.25">
      <c r="A163" t="s">
        <v>2077</v>
      </c>
      <c r="B163" t="s">
        <v>2078</v>
      </c>
      <c r="C163">
        <v>90</v>
      </c>
      <c r="D163" t="s">
        <v>30</v>
      </c>
      <c r="E163">
        <v>301.89999999999998</v>
      </c>
      <c r="F163">
        <v>27171</v>
      </c>
    </row>
    <row r="164" spans="1:6" x14ac:dyDescent="0.25">
      <c r="A164" t="s">
        <v>2079</v>
      </c>
      <c r="B164" t="s">
        <v>2080</v>
      </c>
      <c r="C164">
        <v>16</v>
      </c>
      <c r="D164" t="s">
        <v>30</v>
      </c>
      <c r="E164">
        <v>1</v>
      </c>
      <c r="F164">
        <v>16</v>
      </c>
    </row>
    <row r="165" spans="1:6" x14ac:dyDescent="0.25">
      <c r="A165" t="s">
        <v>2081</v>
      </c>
      <c r="B165" t="s">
        <v>2082</v>
      </c>
      <c r="C165">
        <v>93</v>
      </c>
      <c r="D165" t="s">
        <v>30</v>
      </c>
      <c r="E165">
        <v>1</v>
      </c>
      <c r="F165">
        <v>93</v>
      </c>
    </row>
    <row r="166" spans="1:6" x14ac:dyDescent="0.25">
      <c r="A166" t="s">
        <v>2083</v>
      </c>
      <c r="B166" t="s">
        <v>2084</v>
      </c>
      <c r="C166">
        <v>2</v>
      </c>
      <c r="D166" t="s">
        <v>30</v>
      </c>
      <c r="E166">
        <v>513.29999999999995</v>
      </c>
      <c r="F166">
        <v>1026.5999999999999</v>
      </c>
    </row>
    <row r="167" spans="1:6" x14ac:dyDescent="0.25">
      <c r="A167" t="s">
        <v>2085</v>
      </c>
      <c r="B167" t="s">
        <v>2086</v>
      </c>
      <c r="C167">
        <v>1</v>
      </c>
      <c r="D167" t="s">
        <v>30</v>
      </c>
      <c r="E167">
        <v>513.29999999999995</v>
      </c>
      <c r="F167">
        <v>513.29999999999995</v>
      </c>
    </row>
    <row r="168" spans="1:6" x14ac:dyDescent="0.25">
      <c r="A168" t="s">
        <v>2087</v>
      </c>
      <c r="B168" t="s">
        <v>2088</v>
      </c>
      <c r="C168">
        <v>102</v>
      </c>
      <c r="D168" t="s">
        <v>30</v>
      </c>
      <c r="E168">
        <v>513.29999999999995</v>
      </c>
      <c r="F168">
        <v>52356.6</v>
      </c>
    </row>
    <row r="169" spans="1:6" x14ac:dyDescent="0.25">
      <c r="A169" t="s">
        <v>2089</v>
      </c>
      <c r="B169" t="s">
        <v>2090</v>
      </c>
      <c r="C169">
        <v>2</v>
      </c>
      <c r="D169" t="s">
        <v>30</v>
      </c>
      <c r="E169">
        <v>513.29999999999995</v>
      </c>
      <c r="F169">
        <v>1026.5999999999999</v>
      </c>
    </row>
    <row r="170" spans="1:6" x14ac:dyDescent="0.25">
      <c r="A170" t="s">
        <v>2091</v>
      </c>
      <c r="B170" t="s">
        <v>2092</v>
      </c>
      <c r="C170">
        <v>200</v>
      </c>
      <c r="D170" t="s">
        <v>30</v>
      </c>
      <c r="E170">
        <v>513.29999999999995</v>
      </c>
      <c r="F170">
        <v>102660</v>
      </c>
    </row>
    <row r="171" spans="1:6" x14ac:dyDescent="0.25">
      <c r="A171" t="s">
        <v>2093</v>
      </c>
      <c r="B171" t="s">
        <v>2094</v>
      </c>
      <c r="C171">
        <v>200</v>
      </c>
      <c r="D171" t="s">
        <v>30</v>
      </c>
      <c r="E171">
        <v>513.29999999999995</v>
      </c>
      <c r="F171">
        <v>102660</v>
      </c>
    </row>
    <row r="172" spans="1:6" x14ac:dyDescent="0.25">
      <c r="A172" t="s">
        <v>2095</v>
      </c>
      <c r="B172" t="s">
        <v>2096</v>
      </c>
      <c r="C172">
        <v>294</v>
      </c>
      <c r="D172" t="s">
        <v>30</v>
      </c>
      <c r="E172">
        <v>513.29999999999995</v>
      </c>
      <c r="F172">
        <v>150910.20000000001</v>
      </c>
    </row>
    <row r="173" spans="1:6" x14ac:dyDescent="0.25">
      <c r="A173" t="s">
        <v>2097</v>
      </c>
      <c r="B173" t="s">
        <v>2098</v>
      </c>
      <c r="C173">
        <v>54</v>
      </c>
      <c r="D173" t="s">
        <v>30</v>
      </c>
      <c r="E173">
        <v>513.29999999999995</v>
      </c>
      <c r="F173">
        <v>27718.2</v>
      </c>
    </row>
    <row r="174" spans="1:6" x14ac:dyDescent="0.25">
      <c r="A174" t="s">
        <v>2099</v>
      </c>
      <c r="B174" t="s">
        <v>2100</v>
      </c>
      <c r="C174">
        <v>800</v>
      </c>
      <c r="D174" t="s">
        <v>30</v>
      </c>
      <c r="E174">
        <v>325</v>
      </c>
      <c r="F174">
        <v>260000</v>
      </c>
    </row>
    <row r="175" spans="1:6" x14ac:dyDescent="0.25">
      <c r="A175" t="s">
        <v>2101</v>
      </c>
      <c r="B175" t="s">
        <v>2102</v>
      </c>
      <c r="C175">
        <v>208</v>
      </c>
      <c r="D175" t="s">
        <v>30</v>
      </c>
      <c r="E175">
        <v>529</v>
      </c>
      <c r="F175">
        <v>110032</v>
      </c>
    </row>
    <row r="176" spans="1:6" x14ac:dyDescent="0.25">
      <c r="A176" t="s">
        <v>2103</v>
      </c>
      <c r="B176" t="s">
        <v>2104</v>
      </c>
      <c r="C176">
        <v>159</v>
      </c>
      <c r="D176" t="s">
        <v>30</v>
      </c>
      <c r="E176">
        <v>529</v>
      </c>
      <c r="F176">
        <v>84111</v>
      </c>
    </row>
    <row r="177" spans="1:6" x14ac:dyDescent="0.25">
      <c r="A177" t="s">
        <v>2105</v>
      </c>
      <c r="B177" t="s">
        <v>2106</v>
      </c>
      <c r="C177">
        <v>94</v>
      </c>
      <c r="D177" t="s">
        <v>30</v>
      </c>
      <c r="E177">
        <v>529</v>
      </c>
      <c r="F177">
        <v>49726</v>
      </c>
    </row>
    <row r="178" spans="1:6" x14ac:dyDescent="0.25">
      <c r="A178" t="s">
        <v>2107</v>
      </c>
      <c r="B178" t="s">
        <v>2108</v>
      </c>
      <c r="C178">
        <v>9</v>
      </c>
      <c r="D178" t="s">
        <v>30</v>
      </c>
      <c r="E178">
        <v>529</v>
      </c>
      <c r="F178">
        <v>4761</v>
      </c>
    </row>
    <row r="179" spans="1:6" x14ac:dyDescent="0.25">
      <c r="A179" t="s">
        <v>2109</v>
      </c>
      <c r="B179" t="s">
        <v>2110</v>
      </c>
      <c r="C179">
        <v>69</v>
      </c>
      <c r="D179" t="s">
        <v>30</v>
      </c>
      <c r="E179">
        <v>1</v>
      </c>
      <c r="F179">
        <v>69</v>
      </c>
    </row>
    <row r="180" spans="1:6" x14ac:dyDescent="0.25">
      <c r="A180" t="s">
        <v>2111</v>
      </c>
      <c r="B180" t="s">
        <v>2112</v>
      </c>
      <c r="C180">
        <v>3</v>
      </c>
      <c r="D180" t="s">
        <v>30</v>
      </c>
      <c r="E180">
        <v>1</v>
      </c>
      <c r="F180">
        <v>3</v>
      </c>
    </row>
    <row r="181" spans="1:6" x14ac:dyDescent="0.25">
      <c r="A181" t="s">
        <v>2113</v>
      </c>
      <c r="B181" t="s">
        <v>2114</v>
      </c>
      <c r="C181">
        <v>2</v>
      </c>
      <c r="D181" t="s">
        <v>30</v>
      </c>
      <c r="E181">
        <v>1</v>
      </c>
      <c r="F181">
        <v>2</v>
      </c>
    </row>
    <row r="182" spans="1:6" x14ac:dyDescent="0.25">
      <c r="A182" t="s">
        <v>2115</v>
      </c>
      <c r="B182" t="s">
        <v>2116</v>
      </c>
      <c r="C182">
        <v>3</v>
      </c>
      <c r="D182" t="s">
        <v>30</v>
      </c>
      <c r="E182">
        <v>1</v>
      </c>
      <c r="F182">
        <v>3</v>
      </c>
    </row>
    <row r="183" spans="1:6" x14ac:dyDescent="0.25">
      <c r="A183" t="s">
        <v>2117</v>
      </c>
      <c r="B183" t="s">
        <v>2118</v>
      </c>
      <c r="C183">
        <v>11</v>
      </c>
      <c r="D183" t="s">
        <v>30</v>
      </c>
      <c r="E183">
        <v>1</v>
      </c>
      <c r="F183">
        <v>11</v>
      </c>
    </row>
    <row r="184" spans="1:6" x14ac:dyDescent="0.25">
      <c r="A184" t="s">
        <v>2119</v>
      </c>
      <c r="B184" t="s">
        <v>2120</v>
      </c>
      <c r="C184">
        <v>38</v>
      </c>
      <c r="D184" t="s">
        <v>30</v>
      </c>
      <c r="E184">
        <v>1</v>
      </c>
      <c r="F184">
        <v>38</v>
      </c>
    </row>
    <row r="185" spans="1:6" x14ac:dyDescent="0.25">
      <c r="A185" t="s">
        <v>2121</v>
      </c>
      <c r="B185" t="s">
        <v>2122</v>
      </c>
      <c r="C185">
        <v>21</v>
      </c>
      <c r="D185" t="s">
        <v>30</v>
      </c>
      <c r="E185">
        <v>1</v>
      </c>
      <c r="F185">
        <v>21</v>
      </c>
    </row>
    <row r="186" spans="1:6" x14ac:dyDescent="0.25">
      <c r="A186" t="s">
        <v>2123</v>
      </c>
      <c r="B186" t="s">
        <v>2124</v>
      </c>
      <c r="C186">
        <v>100</v>
      </c>
      <c r="D186" t="s">
        <v>30</v>
      </c>
      <c r="E186">
        <v>325</v>
      </c>
      <c r="F186">
        <v>32500</v>
      </c>
    </row>
    <row r="187" spans="1:6" x14ac:dyDescent="0.25">
      <c r="A187" t="s">
        <v>2125</v>
      </c>
      <c r="B187" t="s">
        <v>2126</v>
      </c>
      <c r="C187">
        <v>100</v>
      </c>
      <c r="D187" t="s">
        <v>30</v>
      </c>
      <c r="E187">
        <v>325</v>
      </c>
      <c r="F187">
        <v>32500</v>
      </c>
    </row>
    <row r="188" spans="1:6" x14ac:dyDescent="0.25">
      <c r="A188" t="s">
        <v>2127</v>
      </c>
      <c r="B188" t="s">
        <v>2128</v>
      </c>
      <c r="C188">
        <v>100</v>
      </c>
      <c r="D188" t="s">
        <v>30</v>
      </c>
      <c r="E188">
        <v>325</v>
      </c>
      <c r="F188">
        <v>32500</v>
      </c>
    </row>
    <row r="189" spans="1:6" x14ac:dyDescent="0.25">
      <c r="A189" t="s">
        <v>2129</v>
      </c>
      <c r="B189" t="s">
        <v>2130</v>
      </c>
      <c r="C189">
        <v>80</v>
      </c>
      <c r="D189" t="s">
        <v>30</v>
      </c>
      <c r="E189">
        <v>325</v>
      </c>
      <c r="F189">
        <v>26000</v>
      </c>
    </row>
    <row r="190" spans="1:6" x14ac:dyDescent="0.25">
      <c r="A190" t="s">
        <v>2131</v>
      </c>
      <c r="B190" t="s">
        <v>2132</v>
      </c>
      <c r="C190">
        <v>25</v>
      </c>
      <c r="D190" t="s">
        <v>30</v>
      </c>
      <c r="E190">
        <v>1</v>
      </c>
      <c r="F190">
        <v>25</v>
      </c>
    </row>
    <row r="191" spans="1:6" x14ac:dyDescent="0.25">
      <c r="A191" t="s">
        <v>2133</v>
      </c>
      <c r="B191" t="s">
        <v>2134</v>
      </c>
      <c r="C191">
        <v>1</v>
      </c>
      <c r="D191" t="s">
        <v>30</v>
      </c>
      <c r="E191">
        <v>1</v>
      </c>
      <c r="F191">
        <v>1</v>
      </c>
    </row>
    <row r="192" spans="1:6" x14ac:dyDescent="0.25">
      <c r="A192" t="s">
        <v>2135</v>
      </c>
      <c r="B192" t="s">
        <v>2136</v>
      </c>
      <c r="C192">
        <v>1</v>
      </c>
      <c r="D192" t="s">
        <v>30</v>
      </c>
      <c r="E192">
        <v>1</v>
      </c>
      <c r="F192">
        <v>1</v>
      </c>
    </row>
    <row r="193" spans="1:6" x14ac:dyDescent="0.25">
      <c r="A193" t="s">
        <v>2137</v>
      </c>
      <c r="B193" t="s">
        <v>2138</v>
      </c>
      <c r="C193">
        <v>15</v>
      </c>
      <c r="D193" t="s">
        <v>30</v>
      </c>
      <c r="E193">
        <v>1</v>
      </c>
      <c r="F193">
        <v>15</v>
      </c>
    </row>
    <row r="194" spans="1:6" x14ac:dyDescent="0.25">
      <c r="A194" t="s">
        <v>2139</v>
      </c>
      <c r="B194" t="s">
        <v>2140</v>
      </c>
      <c r="C194">
        <v>6</v>
      </c>
      <c r="D194" t="s">
        <v>30</v>
      </c>
      <c r="E194">
        <v>1</v>
      </c>
      <c r="F194">
        <v>6</v>
      </c>
    </row>
    <row r="195" spans="1:6" x14ac:dyDescent="0.25">
      <c r="A195" t="s">
        <v>2141</v>
      </c>
      <c r="B195" t="s">
        <v>2142</v>
      </c>
      <c r="C195">
        <v>3</v>
      </c>
      <c r="D195" t="s">
        <v>30</v>
      </c>
      <c r="E195">
        <v>1</v>
      </c>
      <c r="F195">
        <v>3</v>
      </c>
    </row>
    <row r="196" spans="1:6" x14ac:dyDescent="0.25">
      <c r="A196" t="s">
        <v>2143</v>
      </c>
      <c r="B196" t="s">
        <v>2144</v>
      </c>
      <c r="C196">
        <v>12</v>
      </c>
      <c r="D196" t="s">
        <v>30</v>
      </c>
      <c r="E196">
        <v>1</v>
      </c>
      <c r="F196">
        <v>12</v>
      </c>
    </row>
    <row r="197" spans="1:6" x14ac:dyDescent="0.25">
      <c r="A197" t="s">
        <v>2145</v>
      </c>
      <c r="B197" t="s">
        <v>2146</v>
      </c>
      <c r="C197">
        <v>2</v>
      </c>
      <c r="D197" t="s">
        <v>30</v>
      </c>
      <c r="E197">
        <v>1</v>
      </c>
      <c r="F197">
        <v>2</v>
      </c>
    </row>
    <row r="198" spans="1:6" x14ac:dyDescent="0.25">
      <c r="A198" t="s">
        <v>2147</v>
      </c>
      <c r="B198" t="s">
        <v>2148</v>
      </c>
      <c r="C198">
        <v>100</v>
      </c>
      <c r="D198" t="s">
        <v>30</v>
      </c>
      <c r="E198">
        <v>325</v>
      </c>
      <c r="F198">
        <v>32500</v>
      </c>
    </row>
    <row r="199" spans="1:6" x14ac:dyDescent="0.25">
      <c r="A199" t="s">
        <v>2149</v>
      </c>
      <c r="B199" t="s">
        <v>2150</v>
      </c>
      <c r="C199">
        <v>100</v>
      </c>
      <c r="D199" t="s">
        <v>30</v>
      </c>
      <c r="E199">
        <v>325</v>
      </c>
      <c r="F199">
        <v>32500</v>
      </c>
    </row>
    <row r="200" spans="1:6" x14ac:dyDescent="0.25">
      <c r="A200" t="s">
        <v>2151</v>
      </c>
      <c r="B200" t="s">
        <v>2152</v>
      </c>
      <c r="C200">
        <v>50</v>
      </c>
      <c r="D200" t="s">
        <v>30</v>
      </c>
      <c r="E200">
        <v>325</v>
      </c>
      <c r="F200">
        <v>16250</v>
      </c>
    </row>
    <row r="201" spans="1:6" x14ac:dyDescent="0.25">
      <c r="A201" t="s">
        <v>2153</v>
      </c>
      <c r="B201" t="s">
        <v>2154</v>
      </c>
      <c r="C201">
        <v>50</v>
      </c>
      <c r="D201" t="s">
        <v>30</v>
      </c>
      <c r="E201">
        <v>325</v>
      </c>
      <c r="F201">
        <v>16250</v>
      </c>
    </row>
    <row r="202" spans="1:6" x14ac:dyDescent="0.25">
      <c r="A202" t="s">
        <v>2155</v>
      </c>
      <c r="B202" t="s">
        <v>2156</v>
      </c>
      <c r="C202">
        <v>10</v>
      </c>
      <c r="D202" t="s">
        <v>30</v>
      </c>
      <c r="E202">
        <v>1</v>
      </c>
      <c r="F202">
        <v>10</v>
      </c>
    </row>
    <row r="203" spans="1:6" x14ac:dyDescent="0.25">
      <c r="A203" t="s">
        <v>2157</v>
      </c>
      <c r="B203" t="s">
        <v>2158</v>
      </c>
      <c r="C203">
        <v>1</v>
      </c>
      <c r="D203" t="s">
        <v>30</v>
      </c>
      <c r="E203">
        <v>1</v>
      </c>
      <c r="F203">
        <v>1</v>
      </c>
    </row>
    <row r="204" spans="1:6" x14ac:dyDescent="0.25">
      <c r="A204" t="s">
        <v>2159</v>
      </c>
      <c r="B204" t="s">
        <v>2160</v>
      </c>
      <c r="C204">
        <v>150</v>
      </c>
      <c r="D204" t="s">
        <v>30</v>
      </c>
      <c r="E204">
        <v>325</v>
      </c>
      <c r="F204">
        <v>48750</v>
      </c>
    </row>
    <row r="205" spans="1:6" x14ac:dyDescent="0.25">
      <c r="A205" t="s">
        <v>2161</v>
      </c>
      <c r="B205" t="s">
        <v>2162</v>
      </c>
      <c r="C205">
        <v>150</v>
      </c>
      <c r="D205" t="s">
        <v>30</v>
      </c>
      <c r="E205">
        <v>325</v>
      </c>
      <c r="F205">
        <v>48750</v>
      </c>
    </row>
    <row r="206" spans="1:6" x14ac:dyDescent="0.25">
      <c r="A206" t="s">
        <v>2163</v>
      </c>
      <c r="B206" t="s">
        <v>2164</v>
      </c>
      <c r="C206">
        <v>150</v>
      </c>
      <c r="D206" t="s">
        <v>30</v>
      </c>
      <c r="E206">
        <v>325</v>
      </c>
      <c r="F206">
        <v>48750</v>
      </c>
    </row>
    <row r="207" spans="1:6" x14ac:dyDescent="0.25">
      <c r="A207" t="s">
        <v>2165</v>
      </c>
      <c r="B207" t="s">
        <v>2166</v>
      </c>
      <c r="C207">
        <v>150</v>
      </c>
      <c r="D207" t="s">
        <v>30</v>
      </c>
      <c r="E207">
        <v>325</v>
      </c>
      <c r="F207">
        <v>48750</v>
      </c>
    </row>
    <row r="208" spans="1:6" x14ac:dyDescent="0.25">
      <c r="A208" t="s">
        <v>2167</v>
      </c>
      <c r="B208" t="s">
        <v>2168</v>
      </c>
      <c r="C208">
        <v>188</v>
      </c>
      <c r="D208" t="s">
        <v>30</v>
      </c>
      <c r="E208">
        <v>133.34</v>
      </c>
      <c r="F208">
        <v>25067.919999999998</v>
      </c>
    </row>
    <row r="209" spans="1:6" x14ac:dyDescent="0.25">
      <c r="A209" t="s">
        <v>2169</v>
      </c>
      <c r="B209" t="s">
        <v>2170</v>
      </c>
      <c r="C209">
        <v>2</v>
      </c>
      <c r="D209" t="s">
        <v>30</v>
      </c>
      <c r="E209">
        <v>1</v>
      </c>
      <c r="F209">
        <v>2</v>
      </c>
    </row>
    <row r="210" spans="1:6" x14ac:dyDescent="0.25">
      <c r="A210" t="s">
        <v>2171</v>
      </c>
      <c r="B210" t="s">
        <v>2172</v>
      </c>
      <c r="C210">
        <v>376</v>
      </c>
      <c r="D210" t="s">
        <v>30</v>
      </c>
      <c r="E210">
        <v>1</v>
      </c>
      <c r="F210">
        <v>376</v>
      </c>
    </row>
    <row r="211" spans="1:6" x14ac:dyDescent="0.25">
      <c r="A211" t="s">
        <v>2173</v>
      </c>
      <c r="B211" t="s">
        <v>2174</v>
      </c>
      <c r="C211">
        <v>3</v>
      </c>
      <c r="D211" t="s">
        <v>30</v>
      </c>
      <c r="E211">
        <v>270</v>
      </c>
      <c r="F211">
        <v>810</v>
      </c>
    </row>
    <row r="212" spans="1:6" x14ac:dyDescent="0.25">
      <c r="A212" t="s">
        <v>2175</v>
      </c>
      <c r="B212" t="s">
        <v>2176</v>
      </c>
      <c r="C212">
        <v>57</v>
      </c>
      <c r="D212" t="s">
        <v>30</v>
      </c>
      <c r="E212">
        <v>1</v>
      </c>
      <c r="F212">
        <v>57</v>
      </c>
    </row>
    <row r="213" spans="1:6" x14ac:dyDescent="0.25">
      <c r="A213" t="s">
        <v>2177</v>
      </c>
      <c r="B213" t="s">
        <v>2178</v>
      </c>
      <c r="C213">
        <v>41</v>
      </c>
      <c r="D213" t="s">
        <v>30</v>
      </c>
      <c r="E213">
        <v>405.92</v>
      </c>
      <c r="F213">
        <v>16642.72</v>
      </c>
    </row>
    <row r="214" spans="1:6" x14ac:dyDescent="0.25">
      <c r="A214" t="s">
        <v>2179</v>
      </c>
      <c r="B214" t="s">
        <v>2180</v>
      </c>
      <c r="C214">
        <v>30</v>
      </c>
      <c r="D214" t="s">
        <v>30</v>
      </c>
      <c r="E214">
        <v>212.4</v>
      </c>
      <c r="F214">
        <v>6372</v>
      </c>
    </row>
    <row r="215" spans="1:6" x14ac:dyDescent="0.25">
      <c r="A215" t="s">
        <v>2181</v>
      </c>
      <c r="B215" t="s">
        <v>2182</v>
      </c>
      <c r="C215">
        <v>48</v>
      </c>
      <c r="D215" t="s">
        <v>30</v>
      </c>
      <c r="E215">
        <v>1</v>
      </c>
      <c r="F215">
        <v>48</v>
      </c>
    </row>
    <row r="216" spans="1:6" x14ac:dyDescent="0.25">
      <c r="A216" t="s">
        <v>2183</v>
      </c>
      <c r="B216" t="s">
        <v>2184</v>
      </c>
      <c r="C216">
        <v>65</v>
      </c>
      <c r="D216" t="s">
        <v>30</v>
      </c>
      <c r="E216">
        <v>1</v>
      </c>
      <c r="F216">
        <v>65</v>
      </c>
    </row>
    <row r="217" spans="1:6" x14ac:dyDescent="0.25">
      <c r="A217" t="s">
        <v>2185</v>
      </c>
      <c r="B217" t="s">
        <v>2186</v>
      </c>
      <c r="C217">
        <v>79</v>
      </c>
      <c r="D217" t="s">
        <v>30</v>
      </c>
      <c r="E217">
        <v>1</v>
      </c>
      <c r="F217">
        <v>79</v>
      </c>
    </row>
    <row r="218" spans="1:6" x14ac:dyDescent="0.25">
      <c r="A218" t="s">
        <v>2187</v>
      </c>
      <c r="B218" t="s">
        <v>2188</v>
      </c>
      <c r="C218">
        <v>11</v>
      </c>
      <c r="D218" t="s">
        <v>30</v>
      </c>
      <c r="E218">
        <v>389.4</v>
      </c>
      <c r="F218">
        <v>4283.3999999999996</v>
      </c>
    </row>
    <row r="219" spans="1:6" x14ac:dyDescent="0.25">
      <c r="A219" t="s">
        <v>2189</v>
      </c>
      <c r="B219" t="s">
        <v>2190</v>
      </c>
      <c r="C219">
        <v>5</v>
      </c>
      <c r="D219" t="s">
        <v>30</v>
      </c>
      <c r="E219">
        <v>389.4</v>
      </c>
      <c r="F219">
        <v>1947</v>
      </c>
    </row>
    <row r="220" spans="1:6" x14ac:dyDescent="0.25">
      <c r="A220" t="s">
        <v>2191</v>
      </c>
      <c r="B220" t="s">
        <v>2192</v>
      </c>
      <c r="C220">
        <v>9</v>
      </c>
      <c r="D220" t="s">
        <v>30</v>
      </c>
      <c r="E220">
        <v>389.4</v>
      </c>
      <c r="F220">
        <v>3504.6</v>
      </c>
    </row>
    <row r="221" spans="1:6" x14ac:dyDescent="0.25">
      <c r="A221" t="s">
        <v>2193</v>
      </c>
      <c r="B221" t="s">
        <v>2194</v>
      </c>
      <c r="C221">
        <v>64</v>
      </c>
      <c r="D221" t="s">
        <v>30</v>
      </c>
      <c r="E221">
        <v>1</v>
      </c>
      <c r="F221">
        <v>64</v>
      </c>
    </row>
    <row r="222" spans="1:6" x14ac:dyDescent="0.25">
      <c r="A222" t="s">
        <v>2195</v>
      </c>
      <c r="B222" t="s">
        <v>2196</v>
      </c>
      <c r="C222">
        <v>110</v>
      </c>
      <c r="D222" t="s">
        <v>30</v>
      </c>
      <c r="E222">
        <v>264.32</v>
      </c>
      <c r="F222">
        <v>29075.200000000001</v>
      </c>
    </row>
    <row r="223" spans="1:6" x14ac:dyDescent="0.25">
      <c r="A223" t="s">
        <v>2197</v>
      </c>
      <c r="B223" t="s">
        <v>2198</v>
      </c>
      <c r="C223">
        <v>32</v>
      </c>
      <c r="D223" t="s">
        <v>30</v>
      </c>
      <c r="E223">
        <v>190</v>
      </c>
      <c r="F223">
        <v>6080</v>
      </c>
    </row>
    <row r="224" spans="1:6" x14ac:dyDescent="0.25">
      <c r="A224" t="s">
        <v>2199</v>
      </c>
      <c r="B224" t="s">
        <v>2200</v>
      </c>
      <c r="C224">
        <v>21</v>
      </c>
      <c r="D224" t="s">
        <v>30</v>
      </c>
      <c r="E224">
        <v>190</v>
      </c>
      <c r="F224">
        <v>3990</v>
      </c>
    </row>
    <row r="225" spans="1:6" x14ac:dyDescent="0.25">
      <c r="A225" t="s">
        <v>2201</v>
      </c>
      <c r="B225" t="s">
        <v>2202</v>
      </c>
      <c r="C225">
        <v>22</v>
      </c>
      <c r="D225" t="s">
        <v>30</v>
      </c>
      <c r="E225">
        <v>190</v>
      </c>
      <c r="F225">
        <v>4180</v>
      </c>
    </row>
    <row r="226" spans="1:6" x14ac:dyDescent="0.25">
      <c r="A226" t="s">
        <v>2203</v>
      </c>
      <c r="B226" t="s">
        <v>2204</v>
      </c>
      <c r="C226">
        <v>21</v>
      </c>
      <c r="D226" t="s">
        <v>30</v>
      </c>
      <c r="E226">
        <v>190</v>
      </c>
      <c r="F226">
        <v>3990</v>
      </c>
    </row>
    <row r="227" spans="1:6" x14ac:dyDescent="0.25">
      <c r="A227" t="s">
        <v>2205</v>
      </c>
      <c r="B227" t="s">
        <v>2206</v>
      </c>
      <c r="C227">
        <v>12</v>
      </c>
      <c r="D227" t="s">
        <v>30</v>
      </c>
      <c r="E227">
        <v>190</v>
      </c>
      <c r="F227">
        <v>2280</v>
      </c>
    </row>
    <row r="228" spans="1:6" x14ac:dyDescent="0.25">
      <c r="A228" t="s">
        <v>2207</v>
      </c>
      <c r="B228" t="s">
        <v>2208</v>
      </c>
      <c r="C228">
        <v>156</v>
      </c>
      <c r="D228" t="s">
        <v>30</v>
      </c>
      <c r="E228">
        <v>190</v>
      </c>
      <c r="F228">
        <v>29640</v>
      </c>
    </row>
    <row r="229" spans="1:6" x14ac:dyDescent="0.25">
      <c r="A229" t="s">
        <v>2209</v>
      </c>
      <c r="B229" t="s">
        <v>2210</v>
      </c>
      <c r="C229">
        <v>68</v>
      </c>
      <c r="D229" t="s">
        <v>30</v>
      </c>
      <c r="E229">
        <v>590</v>
      </c>
      <c r="F229">
        <v>40120</v>
      </c>
    </row>
    <row r="230" spans="1:6" x14ac:dyDescent="0.25">
      <c r="A230" t="s">
        <v>2211</v>
      </c>
      <c r="B230" t="s">
        <v>2212</v>
      </c>
      <c r="C230">
        <v>50</v>
      </c>
      <c r="D230" t="s">
        <v>2213</v>
      </c>
      <c r="E230">
        <v>371.7</v>
      </c>
      <c r="F230">
        <v>18585</v>
      </c>
    </row>
    <row r="231" spans="1:6" x14ac:dyDescent="0.25">
      <c r="A231" t="s">
        <v>2214</v>
      </c>
      <c r="B231" t="s">
        <v>2215</v>
      </c>
      <c r="C231">
        <v>50</v>
      </c>
      <c r="D231" t="s">
        <v>2213</v>
      </c>
      <c r="E231">
        <v>371.7</v>
      </c>
      <c r="F231">
        <v>18585</v>
      </c>
    </row>
    <row r="232" spans="1:6" x14ac:dyDescent="0.25">
      <c r="A232" t="s">
        <v>2216</v>
      </c>
      <c r="B232" t="s">
        <v>2217</v>
      </c>
      <c r="C232">
        <v>50</v>
      </c>
      <c r="D232" t="s">
        <v>2213</v>
      </c>
      <c r="E232">
        <v>371.7</v>
      </c>
      <c r="F232">
        <v>18585</v>
      </c>
    </row>
    <row r="233" spans="1:6" x14ac:dyDescent="0.25">
      <c r="A233" t="s">
        <v>2218</v>
      </c>
      <c r="B233" t="s">
        <v>2219</v>
      </c>
      <c r="C233">
        <v>50</v>
      </c>
      <c r="D233" t="s">
        <v>2213</v>
      </c>
      <c r="E233">
        <v>371.7</v>
      </c>
      <c r="F233">
        <v>18585</v>
      </c>
    </row>
    <row r="234" spans="1:6" x14ac:dyDescent="0.25">
      <c r="A234" t="s">
        <v>2220</v>
      </c>
      <c r="B234" t="s">
        <v>2221</v>
      </c>
      <c r="C234">
        <v>55</v>
      </c>
      <c r="D234" t="s">
        <v>2213</v>
      </c>
      <c r="E234">
        <v>345.096363636364</v>
      </c>
      <c r="F234">
        <v>18980.3</v>
      </c>
    </row>
    <row r="235" spans="1:6" x14ac:dyDescent="0.25">
      <c r="A235" t="s">
        <v>2222</v>
      </c>
      <c r="B235" t="s">
        <v>2223</v>
      </c>
      <c r="C235">
        <v>50</v>
      </c>
      <c r="D235" t="s">
        <v>2213</v>
      </c>
      <c r="E235">
        <v>371.7</v>
      </c>
      <c r="F235">
        <v>18585</v>
      </c>
    </row>
    <row r="236" spans="1:6" x14ac:dyDescent="0.25">
      <c r="A236" t="s">
        <v>2224</v>
      </c>
      <c r="B236" t="s">
        <v>2225</v>
      </c>
      <c r="C236">
        <v>50</v>
      </c>
      <c r="D236" t="s">
        <v>2213</v>
      </c>
      <c r="E236">
        <v>371.7</v>
      </c>
      <c r="F236">
        <v>18585</v>
      </c>
    </row>
    <row r="237" spans="1:6" x14ac:dyDescent="0.25">
      <c r="A237" t="s">
        <v>2226</v>
      </c>
      <c r="B237" t="s">
        <v>2227</v>
      </c>
      <c r="C237">
        <v>73</v>
      </c>
      <c r="D237" t="s">
        <v>30</v>
      </c>
      <c r="E237">
        <v>495</v>
      </c>
      <c r="F237">
        <v>36135</v>
      </c>
    </row>
    <row r="238" spans="1:6" x14ac:dyDescent="0.25">
      <c r="A238" t="s">
        <v>2228</v>
      </c>
      <c r="B238" t="s">
        <v>2229</v>
      </c>
      <c r="C238">
        <v>125</v>
      </c>
      <c r="D238" t="s">
        <v>30</v>
      </c>
      <c r="E238">
        <v>495</v>
      </c>
      <c r="F238">
        <v>61875</v>
      </c>
    </row>
    <row r="239" spans="1:6" x14ac:dyDescent="0.25">
      <c r="A239" t="s">
        <v>2230</v>
      </c>
      <c r="B239" t="s">
        <v>2231</v>
      </c>
      <c r="C239">
        <v>130</v>
      </c>
      <c r="D239" t="s">
        <v>30</v>
      </c>
      <c r="E239">
        <v>495</v>
      </c>
      <c r="F239">
        <v>64350</v>
      </c>
    </row>
    <row r="240" spans="1:6" x14ac:dyDescent="0.25">
      <c r="A240" t="s">
        <v>2232</v>
      </c>
      <c r="B240" t="s">
        <v>2233</v>
      </c>
      <c r="C240">
        <v>80</v>
      </c>
      <c r="D240" t="s">
        <v>30</v>
      </c>
      <c r="E240">
        <v>495</v>
      </c>
      <c r="F240">
        <v>39600</v>
      </c>
    </row>
    <row r="241" spans="1:6" x14ac:dyDescent="0.25">
      <c r="A241" t="s">
        <v>2234</v>
      </c>
      <c r="B241" t="s">
        <v>2235</v>
      </c>
      <c r="C241">
        <v>29</v>
      </c>
      <c r="D241" t="s">
        <v>30</v>
      </c>
      <c r="E241">
        <v>495</v>
      </c>
      <c r="F241">
        <v>14355</v>
      </c>
    </row>
    <row r="242" spans="1:6" x14ac:dyDescent="0.25">
      <c r="A242" t="s">
        <v>2236</v>
      </c>
      <c r="B242" t="s">
        <v>2237</v>
      </c>
      <c r="C242">
        <v>54</v>
      </c>
      <c r="D242" t="s">
        <v>30</v>
      </c>
      <c r="E242">
        <v>495</v>
      </c>
      <c r="F242">
        <v>26730</v>
      </c>
    </row>
    <row r="243" spans="1:6" x14ac:dyDescent="0.25">
      <c r="A243" t="s">
        <v>2238</v>
      </c>
      <c r="B243" t="s">
        <v>2239</v>
      </c>
      <c r="C243">
        <v>4</v>
      </c>
      <c r="D243" t="s">
        <v>30</v>
      </c>
      <c r="E243">
        <v>495</v>
      </c>
      <c r="F243">
        <v>1980</v>
      </c>
    </row>
    <row r="244" spans="1:6" x14ac:dyDescent="0.25">
      <c r="A244" t="s">
        <v>2240</v>
      </c>
      <c r="B244" t="s">
        <v>2241</v>
      </c>
      <c r="C244">
        <v>38</v>
      </c>
      <c r="D244" t="s">
        <v>30</v>
      </c>
      <c r="E244">
        <v>495</v>
      </c>
      <c r="F244">
        <v>18810</v>
      </c>
    </row>
    <row r="245" spans="1:6" x14ac:dyDescent="0.25">
      <c r="A245" t="s">
        <v>2242</v>
      </c>
      <c r="B245" t="s">
        <v>2243</v>
      </c>
      <c r="C245">
        <v>80</v>
      </c>
      <c r="D245" t="s">
        <v>30</v>
      </c>
      <c r="E245">
        <v>495</v>
      </c>
      <c r="F245">
        <v>39600</v>
      </c>
    </row>
    <row r="246" spans="1:6" x14ac:dyDescent="0.25">
      <c r="A246" t="s">
        <v>2244</v>
      </c>
      <c r="B246" t="s">
        <v>2245</v>
      </c>
      <c r="C246">
        <v>53</v>
      </c>
      <c r="D246" t="s">
        <v>30</v>
      </c>
      <c r="E246">
        <v>495</v>
      </c>
      <c r="F246">
        <v>26235</v>
      </c>
    </row>
    <row r="247" spans="1:6" x14ac:dyDescent="0.25">
      <c r="A247" t="s">
        <v>2246</v>
      </c>
      <c r="B247" t="s">
        <v>2247</v>
      </c>
      <c r="C247">
        <v>105</v>
      </c>
      <c r="D247" t="s">
        <v>30</v>
      </c>
      <c r="E247">
        <v>495</v>
      </c>
      <c r="F247">
        <v>51975</v>
      </c>
    </row>
    <row r="248" spans="1:6" x14ac:dyDescent="0.25">
      <c r="A248" t="s">
        <v>2248</v>
      </c>
      <c r="B248" t="s">
        <v>2249</v>
      </c>
      <c r="C248">
        <v>3</v>
      </c>
      <c r="D248" t="s">
        <v>30</v>
      </c>
      <c r="E248">
        <v>495</v>
      </c>
      <c r="F248">
        <v>1485</v>
      </c>
    </row>
    <row r="249" spans="1:6" x14ac:dyDescent="0.25">
      <c r="A249" t="s">
        <v>2250</v>
      </c>
      <c r="B249" t="s">
        <v>2251</v>
      </c>
      <c r="C249">
        <v>2028</v>
      </c>
      <c r="D249" t="s">
        <v>30</v>
      </c>
      <c r="E249">
        <v>390</v>
      </c>
      <c r="F249">
        <v>790920</v>
      </c>
    </row>
    <row r="250" spans="1:6" x14ac:dyDescent="0.25">
      <c r="A250" t="s">
        <v>2252</v>
      </c>
      <c r="B250" t="s">
        <v>2253</v>
      </c>
      <c r="C250">
        <v>4</v>
      </c>
      <c r="D250" t="s">
        <v>30</v>
      </c>
      <c r="E250">
        <v>598.52</v>
      </c>
      <c r="F250">
        <v>2394.08</v>
      </c>
    </row>
    <row r="251" spans="1:6" x14ac:dyDescent="0.25">
      <c r="A251" t="s">
        <v>2254</v>
      </c>
      <c r="B251" t="s">
        <v>2255</v>
      </c>
      <c r="C251">
        <v>12</v>
      </c>
      <c r="D251" t="s">
        <v>30</v>
      </c>
      <c r="E251">
        <v>131.99</v>
      </c>
      <c r="F251">
        <v>1583.88</v>
      </c>
    </row>
    <row r="252" spans="1:6" x14ac:dyDescent="0.25">
      <c r="A252" t="s">
        <v>2256</v>
      </c>
      <c r="B252" t="s">
        <v>2257</v>
      </c>
      <c r="C252">
        <v>20</v>
      </c>
      <c r="D252" t="s">
        <v>30</v>
      </c>
      <c r="E252">
        <v>1233.0999999999999</v>
      </c>
      <c r="F252">
        <v>24662</v>
      </c>
    </row>
    <row r="253" spans="1:6" x14ac:dyDescent="0.25">
      <c r="A253" t="s">
        <v>2258</v>
      </c>
      <c r="B253" t="s">
        <v>2259</v>
      </c>
      <c r="C253">
        <v>1</v>
      </c>
      <c r="D253" t="s">
        <v>30</v>
      </c>
      <c r="E253">
        <v>1233.0999999999999</v>
      </c>
      <c r="F253">
        <v>1233.0999999999999</v>
      </c>
    </row>
    <row r="254" spans="1:6" x14ac:dyDescent="0.25">
      <c r="A254" t="s">
        <v>2260</v>
      </c>
      <c r="B254" t="s">
        <v>2261</v>
      </c>
      <c r="C254">
        <v>66</v>
      </c>
      <c r="D254" t="s">
        <v>30</v>
      </c>
      <c r="E254">
        <v>1174.0999999999999</v>
      </c>
      <c r="F254">
        <v>77490.600000000006</v>
      </c>
    </row>
    <row r="255" spans="1:6" x14ac:dyDescent="0.25">
      <c r="A255" t="s">
        <v>2262</v>
      </c>
      <c r="B255" t="s">
        <v>2263</v>
      </c>
      <c r="C255">
        <v>165</v>
      </c>
      <c r="D255" t="s">
        <v>30</v>
      </c>
      <c r="E255">
        <v>1</v>
      </c>
      <c r="F255">
        <v>165</v>
      </c>
    </row>
    <row r="256" spans="1:6" x14ac:dyDescent="0.25">
      <c r="A256" t="s">
        <v>2264</v>
      </c>
      <c r="B256" t="s">
        <v>2265</v>
      </c>
      <c r="C256">
        <v>357</v>
      </c>
      <c r="D256" t="s">
        <v>30</v>
      </c>
      <c r="E256">
        <v>1</v>
      </c>
      <c r="F256">
        <v>357</v>
      </c>
    </row>
    <row r="257" spans="1:6" x14ac:dyDescent="0.25">
      <c r="A257" t="s">
        <v>2266</v>
      </c>
      <c r="B257" t="s">
        <v>2267</v>
      </c>
      <c r="C257">
        <v>18</v>
      </c>
      <c r="D257" t="s">
        <v>30</v>
      </c>
      <c r="E257">
        <v>1</v>
      </c>
      <c r="F257">
        <v>18</v>
      </c>
    </row>
    <row r="258" spans="1:6" x14ac:dyDescent="0.25">
      <c r="A258" t="s">
        <v>2268</v>
      </c>
      <c r="B258" t="s">
        <v>2269</v>
      </c>
      <c r="C258">
        <v>42</v>
      </c>
      <c r="D258" t="s">
        <v>30</v>
      </c>
      <c r="E258">
        <v>1</v>
      </c>
      <c r="F258">
        <v>42</v>
      </c>
    </row>
    <row r="259" spans="1:6" x14ac:dyDescent="0.25">
      <c r="A259" t="s">
        <v>2270</v>
      </c>
      <c r="B259" t="s">
        <v>2271</v>
      </c>
      <c r="C259">
        <v>25</v>
      </c>
      <c r="D259" t="s">
        <v>30</v>
      </c>
      <c r="E259">
        <v>1</v>
      </c>
      <c r="F259">
        <v>25</v>
      </c>
    </row>
    <row r="260" spans="1:6" x14ac:dyDescent="0.25">
      <c r="A260" t="s">
        <v>2272</v>
      </c>
      <c r="B260" t="s">
        <v>2273</v>
      </c>
      <c r="C260">
        <v>15</v>
      </c>
      <c r="D260" t="s">
        <v>30</v>
      </c>
      <c r="E260">
        <v>1</v>
      </c>
      <c r="F260">
        <v>15</v>
      </c>
    </row>
    <row r="261" spans="1:6" x14ac:dyDescent="0.25">
      <c r="A261" t="s">
        <v>2274</v>
      </c>
      <c r="B261" t="s">
        <v>2275</v>
      </c>
      <c r="C261">
        <v>6</v>
      </c>
      <c r="D261" t="s">
        <v>30</v>
      </c>
      <c r="E261">
        <v>1</v>
      </c>
      <c r="F261">
        <v>6</v>
      </c>
    </row>
    <row r="262" spans="1:6" x14ac:dyDescent="0.25">
      <c r="A262" t="s">
        <v>2276</v>
      </c>
      <c r="B262" t="s">
        <v>2277</v>
      </c>
      <c r="C262">
        <v>12</v>
      </c>
      <c r="D262" t="s">
        <v>30</v>
      </c>
      <c r="E262">
        <v>1</v>
      </c>
      <c r="F262">
        <v>12</v>
      </c>
    </row>
    <row r="263" spans="1:6" x14ac:dyDescent="0.25">
      <c r="A263" t="s">
        <v>2278</v>
      </c>
      <c r="B263" t="s">
        <v>2279</v>
      </c>
      <c r="C263">
        <v>14</v>
      </c>
      <c r="D263" t="s">
        <v>30</v>
      </c>
      <c r="E263">
        <v>1</v>
      </c>
      <c r="F263">
        <v>14</v>
      </c>
    </row>
    <row r="264" spans="1:6" x14ac:dyDescent="0.25">
      <c r="A264" t="s">
        <v>2280</v>
      </c>
      <c r="B264" t="s">
        <v>2281</v>
      </c>
      <c r="C264">
        <v>9</v>
      </c>
      <c r="D264" t="s">
        <v>30</v>
      </c>
      <c r="E264">
        <v>1475</v>
      </c>
      <c r="F264">
        <v>13275</v>
      </c>
    </row>
    <row r="265" spans="1:6" x14ac:dyDescent="0.25">
      <c r="A265" t="s">
        <v>2282</v>
      </c>
      <c r="B265" t="s">
        <v>2283</v>
      </c>
      <c r="C265">
        <v>1</v>
      </c>
      <c r="D265" t="s">
        <v>30</v>
      </c>
      <c r="E265">
        <v>1</v>
      </c>
      <c r="F265">
        <v>1</v>
      </c>
    </row>
    <row r="266" spans="1:6" x14ac:dyDescent="0.25">
      <c r="A266" t="s">
        <v>2284</v>
      </c>
      <c r="B266" t="s">
        <v>2285</v>
      </c>
      <c r="C266">
        <v>6</v>
      </c>
      <c r="D266" t="s">
        <v>30</v>
      </c>
      <c r="E266">
        <v>1</v>
      </c>
      <c r="F266">
        <v>6</v>
      </c>
    </row>
    <row r="267" spans="1:6" x14ac:dyDescent="0.25">
      <c r="A267" t="s">
        <v>2286</v>
      </c>
      <c r="B267" t="s">
        <v>2287</v>
      </c>
      <c r="C267">
        <v>12</v>
      </c>
      <c r="D267" t="s">
        <v>30</v>
      </c>
      <c r="E267">
        <v>637.16666666666697</v>
      </c>
      <c r="F267">
        <v>7646</v>
      </c>
    </row>
    <row r="268" spans="1:6" x14ac:dyDescent="0.25">
      <c r="A268" t="s">
        <v>2288</v>
      </c>
      <c r="B268" t="s">
        <v>2289</v>
      </c>
      <c r="C268">
        <v>12</v>
      </c>
      <c r="D268" t="s">
        <v>30</v>
      </c>
      <c r="E268">
        <v>637.16666666666697</v>
      </c>
      <c r="F268">
        <v>7646</v>
      </c>
    </row>
    <row r="269" spans="1:6" x14ac:dyDescent="0.25">
      <c r="A269" t="s">
        <v>2290</v>
      </c>
      <c r="B269" t="s">
        <v>2291</v>
      </c>
      <c r="C269">
        <v>13</v>
      </c>
      <c r="D269" t="s">
        <v>30</v>
      </c>
      <c r="E269">
        <v>588.23076923076906</v>
      </c>
      <c r="F269">
        <v>7647</v>
      </c>
    </row>
    <row r="270" spans="1:6" x14ac:dyDescent="0.25">
      <c r="A270" t="s">
        <v>2292</v>
      </c>
      <c r="B270" t="s">
        <v>2293</v>
      </c>
      <c r="C270">
        <v>18</v>
      </c>
      <c r="D270" t="s">
        <v>30</v>
      </c>
      <c r="E270">
        <v>502.222222222222</v>
      </c>
      <c r="F270">
        <v>9040</v>
      </c>
    </row>
    <row r="271" spans="1:6" x14ac:dyDescent="0.25">
      <c r="A271" t="s">
        <v>2294</v>
      </c>
      <c r="B271" t="s">
        <v>2295</v>
      </c>
      <c r="C271">
        <v>14</v>
      </c>
      <c r="D271" t="s">
        <v>30</v>
      </c>
      <c r="E271">
        <v>447.142857142857</v>
      </c>
      <c r="F271">
        <v>6260</v>
      </c>
    </row>
    <row r="272" spans="1:6" x14ac:dyDescent="0.25">
      <c r="A272" t="s">
        <v>2296</v>
      </c>
      <c r="B272" t="s">
        <v>2297</v>
      </c>
      <c r="C272">
        <v>14</v>
      </c>
      <c r="D272" t="s">
        <v>30</v>
      </c>
      <c r="E272">
        <v>595.857142857143</v>
      </c>
      <c r="F272">
        <v>8342</v>
      </c>
    </row>
    <row r="273" spans="1:6" x14ac:dyDescent="0.25">
      <c r="A273" t="s">
        <v>2298</v>
      </c>
      <c r="B273" t="s">
        <v>2299</v>
      </c>
      <c r="C273">
        <v>15</v>
      </c>
      <c r="D273" t="s">
        <v>30</v>
      </c>
      <c r="E273">
        <v>695</v>
      </c>
      <c r="F273">
        <v>10425</v>
      </c>
    </row>
    <row r="274" spans="1:6" x14ac:dyDescent="0.25">
      <c r="A274" t="s">
        <v>2300</v>
      </c>
      <c r="B274" t="s">
        <v>2301</v>
      </c>
      <c r="C274">
        <v>10</v>
      </c>
      <c r="D274" t="s">
        <v>30</v>
      </c>
      <c r="E274">
        <v>695</v>
      </c>
      <c r="F274">
        <v>6950</v>
      </c>
    </row>
    <row r="275" spans="1:6" x14ac:dyDescent="0.25">
      <c r="A275" t="s">
        <v>2302</v>
      </c>
      <c r="B275" t="s">
        <v>2303</v>
      </c>
      <c r="C275">
        <v>25</v>
      </c>
      <c r="D275" t="s">
        <v>30</v>
      </c>
      <c r="E275">
        <v>417.4</v>
      </c>
      <c r="F275">
        <v>10435</v>
      </c>
    </row>
    <row r="276" spans="1:6" x14ac:dyDescent="0.25">
      <c r="A276" t="s">
        <v>2304</v>
      </c>
      <c r="B276" t="s">
        <v>2305</v>
      </c>
      <c r="C276">
        <v>18</v>
      </c>
      <c r="D276" t="s">
        <v>30</v>
      </c>
      <c r="E276">
        <v>579.33333333333303</v>
      </c>
      <c r="F276">
        <v>10428</v>
      </c>
    </row>
    <row r="277" spans="1:6" x14ac:dyDescent="0.25">
      <c r="A277" t="s">
        <v>2306</v>
      </c>
      <c r="B277" t="s">
        <v>2307</v>
      </c>
      <c r="C277">
        <v>17</v>
      </c>
      <c r="D277" t="s">
        <v>30</v>
      </c>
      <c r="E277">
        <v>613.35294117647095</v>
      </c>
      <c r="F277">
        <v>10427</v>
      </c>
    </row>
    <row r="278" spans="1:6" x14ac:dyDescent="0.25">
      <c r="A278" t="s">
        <v>2308</v>
      </c>
      <c r="B278" t="s">
        <v>2309</v>
      </c>
      <c r="C278">
        <v>7</v>
      </c>
      <c r="D278" t="s">
        <v>30</v>
      </c>
      <c r="E278">
        <v>1</v>
      </c>
      <c r="F278">
        <v>7</v>
      </c>
    </row>
    <row r="279" spans="1:6" x14ac:dyDescent="0.25">
      <c r="A279" t="s">
        <v>2310</v>
      </c>
      <c r="B279" t="s">
        <v>2311</v>
      </c>
      <c r="C279">
        <v>2</v>
      </c>
      <c r="D279" t="s">
        <v>30</v>
      </c>
      <c r="E279">
        <v>1</v>
      </c>
      <c r="F279">
        <v>2</v>
      </c>
    </row>
    <row r="280" spans="1:6" x14ac:dyDescent="0.25">
      <c r="A280" t="s">
        <v>2312</v>
      </c>
      <c r="B280" t="s">
        <v>2313</v>
      </c>
      <c r="C280">
        <v>2</v>
      </c>
      <c r="D280" t="s">
        <v>30</v>
      </c>
      <c r="E280">
        <v>1</v>
      </c>
      <c r="F280">
        <v>2</v>
      </c>
    </row>
    <row r="281" spans="1:6" x14ac:dyDescent="0.25">
      <c r="A281" t="s">
        <v>2314</v>
      </c>
      <c r="B281" t="s">
        <v>2315</v>
      </c>
      <c r="C281">
        <v>2</v>
      </c>
      <c r="D281" t="s">
        <v>30</v>
      </c>
      <c r="E281">
        <v>1</v>
      </c>
      <c r="F281">
        <v>2</v>
      </c>
    </row>
    <row r="282" spans="1:6" x14ac:dyDescent="0.25">
      <c r="A282" t="s">
        <v>2316</v>
      </c>
      <c r="B282" t="s">
        <v>2317</v>
      </c>
      <c r="C282">
        <v>14</v>
      </c>
      <c r="D282" t="s">
        <v>30</v>
      </c>
      <c r="E282">
        <v>1</v>
      </c>
      <c r="F282">
        <v>14</v>
      </c>
    </row>
    <row r="283" spans="1:6" x14ac:dyDescent="0.25">
      <c r="A283" t="s">
        <v>2318</v>
      </c>
      <c r="B283" t="s">
        <v>2319</v>
      </c>
      <c r="C283">
        <v>9</v>
      </c>
      <c r="D283" t="s">
        <v>30</v>
      </c>
      <c r="E283">
        <v>1</v>
      </c>
      <c r="F283">
        <v>9</v>
      </c>
    </row>
    <row r="284" spans="1:6" x14ac:dyDescent="0.25">
      <c r="A284" t="s">
        <v>2320</v>
      </c>
      <c r="B284" t="s">
        <v>2321</v>
      </c>
      <c r="C284">
        <v>7</v>
      </c>
      <c r="D284" t="s">
        <v>30</v>
      </c>
      <c r="E284">
        <v>1</v>
      </c>
      <c r="F284">
        <v>7</v>
      </c>
    </row>
    <row r="285" spans="1:6" x14ac:dyDescent="0.25">
      <c r="A285" t="s">
        <v>2322</v>
      </c>
      <c r="B285" t="s">
        <v>2323</v>
      </c>
      <c r="C285">
        <v>582</v>
      </c>
      <c r="D285" t="s">
        <v>30</v>
      </c>
      <c r="E285">
        <v>1</v>
      </c>
      <c r="F285">
        <v>582</v>
      </c>
    </row>
    <row r="286" spans="1:6" x14ac:dyDescent="0.25">
      <c r="A286" t="s">
        <v>2324</v>
      </c>
      <c r="B286" t="s">
        <v>2325</v>
      </c>
      <c r="C286">
        <v>233</v>
      </c>
      <c r="D286" t="s">
        <v>30</v>
      </c>
      <c r="E286">
        <v>1</v>
      </c>
      <c r="F286">
        <v>233</v>
      </c>
    </row>
    <row r="287" spans="1:6" x14ac:dyDescent="0.25">
      <c r="F287" s="15">
        <f>SUBTOTAL(109,Tabla18[Total])</f>
        <v>10749634.060000001</v>
      </c>
    </row>
  </sheetData>
  <pageMargins left="0.7" right="0.7" top="0.75" bottom="0.75" header="0.3" footer="0.3"/>
  <pageSetup scale="72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94"/>
  <sheetViews>
    <sheetView view="pageLayout" topLeftCell="A67" zoomScaleNormal="100" workbookViewId="0">
      <selection activeCell="B5" sqref="B5"/>
    </sheetView>
  </sheetViews>
  <sheetFormatPr baseColWidth="10" defaultRowHeight="15" x14ac:dyDescent="0.25"/>
  <cols>
    <col min="2" max="2" width="14.7109375" bestFit="1" customWidth="1"/>
    <col min="3" max="3" width="56.42578125" customWidth="1"/>
    <col min="4" max="4" width="12.7109375" customWidth="1"/>
    <col min="5" max="5" width="14.140625" customWidth="1"/>
    <col min="6" max="6" width="12" customWidth="1"/>
    <col min="7" max="7" width="18.7109375" customWidth="1"/>
  </cols>
  <sheetData>
    <row r="2" spans="2:7" x14ac:dyDescent="0.25">
      <c r="C2" s="14" t="s">
        <v>18</v>
      </c>
    </row>
    <row r="3" spans="2:7" x14ac:dyDescent="0.25">
      <c r="C3" s="14" t="s">
        <v>19</v>
      </c>
    </row>
    <row r="4" spans="2:7" x14ac:dyDescent="0.25">
      <c r="C4" s="14" t="s">
        <v>20</v>
      </c>
    </row>
    <row r="5" spans="2:7" x14ac:dyDescent="0.25">
      <c r="C5" s="13" t="s">
        <v>509</v>
      </c>
    </row>
    <row r="6" spans="2:7" x14ac:dyDescent="0.25">
      <c r="C6" s="12" t="s">
        <v>2326</v>
      </c>
    </row>
    <row r="8" spans="2:7" ht="30" x14ac:dyDescent="0.25">
      <c r="B8" t="s">
        <v>22</v>
      </c>
      <c r="C8" t="s">
        <v>23</v>
      </c>
      <c r="D8" s="1" t="s">
        <v>511</v>
      </c>
      <c r="E8" s="1" t="s">
        <v>2327</v>
      </c>
      <c r="F8" t="s">
        <v>26</v>
      </c>
      <c r="G8" t="s">
        <v>27</v>
      </c>
    </row>
    <row r="9" spans="2:7" x14ac:dyDescent="0.25">
      <c r="B9" t="s">
        <v>2328</v>
      </c>
      <c r="C9" t="s">
        <v>2329</v>
      </c>
      <c r="D9">
        <v>1</v>
      </c>
      <c r="E9" t="s">
        <v>30</v>
      </c>
      <c r="F9">
        <v>80691.94</v>
      </c>
      <c r="G9">
        <v>80691.94</v>
      </c>
    </row>
    <row r="10" spans="2:7" x14ac:dyDescent="0.25">
      <c r="B10" t="s">
        <v>2330</v>
      </c>
      <c r="C10" t="s">
        <v>1297</v>
      </c>
      <c r="D10">
        <v>4</v>
      </c>
      <c r="E10" t="s">
        <v>30</v>
      </c>
      <c r="F10">
        <v>2930</v>
      </c>
      <c r="G10">
        <v>11720</v>
      </c>
    </row>
    <row r="11" spans="2:7" x14ac:dyDescent="0.25">
      <c r="B11" t="s">
        <v>2331</v>
      </c>
      <c r="C11" t="s">
        <v>2332</v>
      </c>
      <c r="D11">
        <v>2</v>
      </c>
      <c r="E11" t="s">
        <v>30</v>
      </c>
      <c r="F11">
        <v>1200.23</v>
      </c>
      <c r="G11">
        <v>2400.46</v>
      </c>
    </row>
    <row r="12" spans="2:7" x14ac:dyDescent="0.25">
      <c r="B12" t="s">
        <v>2333</v>
      </c>
      <c r="C12" t="s">
        <v>2334</v>
      </c>
      <c r="D12">
        <v>1</v>
      </c>
      <c r="E12" t="s">
        <v>30</v>
      </c>
      <c r="F12">
        <v>1</v>
      </c>
      <c r="G12">
        <v>1</v>
      </c>
    </row>
    <row r="13" spans="2:7" x14ac:dyDescent="0.25">
      <c r="B13" t="s">
        <v>2335</v>
      </c>
      <c r="C13" t="s">
        <v>2336</v>
      </c>
      <c r="D13">
        <v>4</v>
      </c>
      <c r="E13" t="s">
        <v>30</v>
      </c>
      <c r="F13">
        <v>118</v>
      </c>
      <c r="G13">
        <v>472</v>
      </c>
    </row>
    <row r="14" spans="2:7" x14ac:dyDescent="0.25">
      <c r="B14" t="s">
        <v>2337</v>
      </c>
      <c r="C14" t="s">
        <v>2338</v>
      </c>
      <c r="D14">
        <v>379</v>
      </c>
      <c r="E14" t="s">
        <v>30</v>
      </c>
      <c r="F14">
        <v>16.522163588390502</v>
      </c>
      <c r="G14">
        <v>6261.9</v>
      </c>
    </row>
    <row r="15" spans="2:7" x14ac:dyDescent="0.25">
      <c r="B15" t="s">
        <v>2339</v>
      </c>
      <c r="C15" t="s">
        <v>2340</v>
      </c>
      <c r="D15">
        <v>6</v>
      </c>
      <c r="E15" t="s">
        <v>30</v>
      </c>
      <c r="F15">
        <v>1</v>
      </c>
      <c r="G15">
        <v>6</v>
      </c>
    </row>
    <row r="16" spans="2:7" x14ac:dyDescent="0.25">
      <c r="B16" t="s">
        <v>2341</v>
      </c>
      <c r="C16" t="s">
        <v>2342</v>
      </c>
      <c r="D16">
        <v>48</v>
      </c>
      <c r="E16" t="s">
        <v>30</v>
      </c>
      <c r="F16">
        <v>135.69999999999999</v>
      </c>
      <c r="G16">
        <v>6513.6</v>
      </c>
    </row>
    <row r="17" spans="2:7" x14ac:dyDescent="0.25">
      <c r="B17" t="s">
        <v>2343</v>
      </c>
      <c r="C17" t="s">
        <v>2344</v>
      </c>
      <c r="D17">
        <v>31</v>
      </c>
      <c r="E17" t="s">
        <v>30</v>
      </c>
      <c r="F17">
        <v>4.1612903225806503</v>
      </c>
      <c r="G17">
        <v>129</v>
      </c>
    </row>
    <row r="18" spans="2:7" x14ac:dyDescent="0.25">
      <c r="B18" t="s">
        <v>2345</v>
      </c>
      <c r="C18" t="s">
        <v>2346</v>
      </c>
      <c r="D18">
        <v>5</v>
      </c>
      <c r="E18" t="s">
        <v>30</v>
      </c>
      <c r="F18">
        <v>1</v>
      </c>
      <c r="G18">
        <v>5</v>
      </c>
    </row>
    <row r="19" spans="2:7" x14ac:dyDescent="0.25">
      <c r="B19" t="s">
        <v>2347</v>
      </c>
      <c r="C19" t="s">
        <v>2348</v>
      </c>
      <c r="D19">
        <v>32</v>
      </c>
      <c r="E19" t="s">
        <v>30</v>
      </c>
      <c r="F19">
        <v>289.10000000000002</v>
      </c>
      <c r="G19">
        <v>9251.2000000000007</v>
      </c>
    </row>
    <row r="20" spans="2:7" x14ac:dyDescent="0.25">
      <c r="B20" t="s">
        <v>2349</v>
      </c>
      <c r="C20" t="s">
        <v>2350</v>
      </c>
      <c r="D20">
        <v>77</v>
      </c>
      <c r="E20" t="s">
        <v>30</v>
      </c>
      <c r="F20">
        <v>454.3</v>
      </c>
      <c r="G20">
        <v>34981.1</v>
      </c>
    </row>
    <row r="21" spans="2:7" x14ac:dyDescent="0.25">
      <c r="B21" t="s">
        <v>2351</v>
      </c>
      <c r="C21" t="s">
        <v>2352</v>
      </c>
      <c r="D21">
        <v>15</v>
      </c>
      <c r="E21" t="s">
        <v>30</v>
      </c>
      <c r="F21">
        <v>23.22</v>
      </c>
      <c r="G21">
        <v>348.3</v>
      </c>
    </row>
    <row r="22" spans="2:7" x14ac:dyDescent="0.25">
      <c r="B22" t="s">
        <v>2353</v>
      </c>
      <c r="C22" t="s">
        <v>2354</v>
      </c>
      <c r="D22">
        <v>2</v>
      </c>
      <c r="E22" t="s">
        <v>30</v>
      </c>
      <c r="F22">
        <v>16.52</v>
      </c>
      <c r="G22">
        <v>33.04</v>
      </c>
    </row>
    <row r="23" spans="2:7" x14ac:dyDescent="0.25">
      <c r="B23" t="s">
        <v>2355</v>
      </c>
      <c r="C23" t="s">
        <v>2356</v>
      </c>
      <c r="D23">
        <v>3</v>
      </c>
      <c r="E23" t="s">
        <v>30</v>
      </c>
      <c r="F23">
        <v>17.7</v>
      </c>
      <c r="G23">
        <v>53.1</v>
      </c>
    </row>
    <row r="24" spans="2:7" x14ac:dyDescent="0.25">
      <c r="B24" t="s">
        <v>2357</v>
      </c>
      <c r="C24" t="s">
        <v>2358</v>
      </c>
      <c r="D24">
        <v>620</v>
      </c>
      <c r="E24" t="s">
        <v>30</v>
      </c>
      <c r="F24">
        <v>15.6</v>
      </c>
      <c r="G24">
        <v>9672</v>
      </c>
    </row>
    <row r="25" spans="2:7" x14ac:dyDescent="0.25">
      <c r="B25" t="s">
        <v>2359</v>
      </c>
      <c r="C25" t="s">
        <v>2360</v>
      </c>
      <c r="D25">
        <v>18</v>
      </c>
      <c r="E25" t="s">
        <v>30</v>
      </c>
      <c r="F25">
        <v>100.955555555556</v>
      </c>
      <c r="G25">
        <v>1817.2</v>
      </c>
    </row>
    <row r="26" spans="2:7" x14ac:dyDescent="0.25">
      <c r="B26" t="s">
        <v>2361</v>
      </c>
      <c r="C26" t="s">
        <v>2362</v>
      </c>
      <c r="D26">
        <v>300</v>
      </c>
      <c r="E26" t="s">
        <v>30</v>
      </c>
      <c r="F26">
        <v>53.1</v>
      </c>
      <c r="G26">
        <v>15930</v>
      </c>
    </row>
    <row r="27" spans="2:7" x14ac:dyDescent="0.25">
      <c r="B27" t="s">
        <v>2363</v>
      </c>
      <c r="C27" t="s">
        <v>2364</v>
      </c>
      <c r="D27">
        <v>50</v>
      </c>
      <c r="E27" t="s">
        <v>30</v>
      </c>
      <c r="F27">
        <v>88.5</v>
      </c>
      <c r="G27">
        <v>4425</v>
      </c>
    </row>
    <row r="28" spans="2:7" x14ac:dyDescent="0.25">
      <c r="B28" t="s">
        <v>2365</v>
      </c>
      <c r="C28" t="s">
        <v>2366</v>
      </c>
      <c r="D28">
        <v>1</v>
      </c>
      <c r="E28" t="s">
        <v>30</v>
      </c>
      <c r="F28">
        <v>1630</v>
      </c>
      <c r="G28">
        <v>1630</v>
      </c>
    </row>
    <row r="29" spans="2:7" x14ac:dyDescent="0.25">
      <c r="B29" t="s">
        <v>2367</v>
      </c>
      <c r="C29" t="s">
        <v>2368</v>
      </c>
      <c r="D29">
        <v>2</v>
      </c>
      <c r="E29" t="s">
        <v>30</v>
      </c>
      <c r="F29">
        <v>586.46</v>
      </c>
      <c r="G29">
        <v>1172.92</v>
      </c>
    </row>
    <row r="30" spans="2:7" x14ac:dyDescent="0.25">
      <c r="B30" t="s">
        <v>2369</v>
      </c>
      <c r="C30" t="s">
        <v>2370</v>
      </c>
      <c r="D30">
        <v>100</v>
      </c>
      <c r="E30" t="s">
        <v>2371</v>
      </c>
      <c r="F30">
        <v>110.45</v>
      </c>
      <c r="G30">
        <v>11045</v>
      </c>
    </row>
    <row r="31" spans="2:7" x14ac:dyDescent="0.25">
      <c r="B31" t="s">
        <v>2372</v>
      </c>
      <c r="C31" t="s">
        <v>2373</v>
      </c>
      <c r="D31">
        <v>1440</v>
      </c>
      <c r="E31" t="s">
        <v>2371</v>
      </c>
      <c r="F31">
        <v>38.94</v>
      </c>
      <c r="G31">
        <v>56073.599999999999</v>
      </c>
    </row>
    <row r="32" spans="2:7" x14ac:dyDescent="0.25">
      <c r="B32" t="s">
        <v>2374</v>
      </c>
      <c r="C32" t="s">
        <v>2375</v>
      </c>
      <c r="D32">
        <v>5</v>
      </c>
      <c r="E32" t="s">
        <v>2371</v>
      </c>
      <c r="F32">
        <v>229.53</v>
      </c>
      <c r="G32">
        <v>1147.6500000000001</v>
      </c>
    </row>
    <row r="33" spans="2:7" x14ac:dyDescent="0.25">
      <c r="B33" t="s">
        <v>2376</v>
      </c>
      <c r="C33" t="s">
        <v>2377</v>
      </c>
      <c r="D33">
        <v>100</v>
      </c>
      <c r="E33" t="s">
        <v>2371</v>
      </c>
      <c r="F33">
        <v>18.41</v>
      </c>
      <c r="G33">
        <v>1841</v>
      </c>
    </row>
    <row r="34" spans="2:7" x14ac:dyDescent="0.25">
      <c r="B34" t="s">
        <v>2378</v>
      </c>
      <c r="C34" t="s">
        <v>2379</v>
      </c>
      <c r="D34">
        <v>600</v>
      </c>
      <c r="E34" t="s">
        <v>2371</v>
      </c>
      <c r="F34">
        <v>14.19</v>
      </c>
      <c r="G34">
        <v>8514</v>
      </c>
    </row>
    <row r="35" spans="2:7" x14ac:dyDescent="0.25">
      <c r="B35" t="s">
        <v>2380</v>
      </c>
      <c r="C35" t="s">
        <v>2381</v>
      </c>
      <c r="D35">
        <v>500</v>
      </c>
      <c r="E35" t="s">
        <v>2371</v>
      </c>
      <c r="F35">
        <v>76.7</v>
      </c>
      <c r="G35">
        <v>38350</v>
      </c>
    </row>
    <row r="36" spans="2:7" x14ac:dyDescent="0.25">
      <c r="B36" t="s">
        <v>2382</v>
      </c>
      <c r="C36" t="s">
        <v>2383</v>
      </c>
      <c r="D36">
        <v>350</v>
      </c>
      <c r="E36" t="s">
        <v>2371</v>
      </c>
      <c r="F36">
        <v>27.14</v>
      </c>
      <c r="G36">
        <v>9499</v>
      </c>
    </row>
    <row r="37" spans="2:7" x14ac:dyDescent="0.25">
      <c r="B37" t="s">
        <v>2384</v>
      </c>
      <c r="C37" t="s">
        <v>2385</v>
      </c>
      <c r="D37">
        <v>216</v>
      </c>
      <c r="E37" t="s">
        <v>2371</v>
      </c>
      <c r="F37">
        <v>66.08</v>
      </c>
      <c r="G37">
        <v>14273.28</v>
      </c>
    </row>
    <row r="38" spans="2:7" x14ac:dyDescent="0.25">
      <c r="B38" t="s">
        <v>2386</v>
      </c>
      <c r="C38" t="s">
        <v>2387</v>
      </c>
      <c r="D38">
        <v>80</v>
      </c>
      <c r="E38" t="s">
        <v>2371</v>
      </c>
      <c r="F38">
        <v>206.5</v>
      </c>
      <c r="G38">
        <v>16520</v>
      </c>
    </row>
    <row r="39" spans="2:7" x14ac:dyDescent="0.25">
      <c r="B39" t="s">
        <v>2388</v>
      </c>
      <c r="C39" t="s">
        <v>2389</v>
      </c>
      <c r="D39">
        <v>11</v>
      </c>
      <c r="E39" t="s">
        <v>2371</v>
      </c>
      <c r="F39">
        <v>4185.46</v>
      </c>
      <c r="G39">
        <v>46040.06</v>
      </c>
    </row>
    <row r="40" spans="2:7" x14ac:dyDescent="0.25">
      <c r="B40" t="s">
        <v>2390</v>
      </c>
      <c r="C40" t="s">
        <v>2391</v>
      </c>
      <c r="D40">
        <v>500</v>
      </c>
      <c r="E40" t="s">
        <v>2371</v>
      </c>
      <c r="F40">
        <v>10.62</v>
      </c>
      <c r="G40">
        <v>5310</v>
      </c>
    </row>
    <row r="41" spans="2:7" x14ac:dyDescent="0.25">
      <c r="B41" t="s">
        <v>2392</v>
      </c>
      <c r="C41" t="s">
        <v>2393</v>
      </c>
      <c r="D41">
        <v>46</v>
      </c>
      <c r="E41" t="s">
        <v>30</v>
      </c>
      <c r="F41">
        <v>1</v>
      </c>
      <c r="G41">
        <v>46</v>
      </c>
    </row>
    <row r="42" spans="2:7" x14ac:dyDescent="0.25">
      <c r="B42" t="s">
        <v>2394</v>
      </c>
      <c r="C42" t="s">
        <v>2395</v>
      </c>
      <c r="D42">
        <v>1</v>
      </c>
      <c r="E42" t="s">
        <v>30</v>
      </c>
      <c r="F42">
        <v>772.9</v>
      </c>
      <c r="G42">
        <v>772.9</v>
      </c>
    </row>
    <row r="43" spans="2:7" x14ac:dyDescent="0.25">
      <c r="B43" t="s">
        <v>2396</v>
      </c>
      <c r="C43" t="s">
        <v>2397</v>
      </c>
      <c r="D43">
        <v>15</v>
      </c>
      <c r="E43" t="s">
        <v>30</v>
      </c>
      <c r="F43">
        <v>490.88</v>
      </c>
      <c r="G43">
        <v>7363.2</v>
      </c>
    </row>
    <row r="44" spans="2:7" x14ac:dyDescent="0.25">
      <c r="B44" t="s">
        <v>2398</v>
      </c>
      <c r="C44" t="s">
        <v>2399</v>
      </c>
      <c r="D44">
        <v>8</v>
      </c>
      <c r="E44" t="s">
        <v>30</v>
      </c>
      <c r="F44">
        <v>405.66</v>
      </c>
      <c r="G44">
        <v>3245.28</v>
      </c>
    </row>
    <row r="45" spans="2:7" x14ac:dyDescent="0.25">
      <c r="B45" t="s">
        <v>2400</v>
      </c>
      <c r="C45" t="s">
        <v>2401</v>
      </c>
      <c r="D45">
        <v>20</v>
      </c>
      <c r="E45" t="s">
        <v>30</v>
      </c>
      <c r="F45">
        <v>790.6</v>
      </c>
      <c r="G45">
        <v>15812</v>
      </c>
    </row>
    <row r="46" spans="2:7" x14ac:dyDescent="0.25">
      <c r="B46" t="s">
        <v>2402</v>
      </c>
      <c r="C46" t="s">
        <v>2403</v>
      </c>
      <c r="D46">
        <v>2</v>
      </c>
      <c r="E46" t="s">
        <v>30</v>
      </c>
      <c r="F46">
        <v>138.59</v>
      </c>
      <c r="G46">
        <v>277.18</v>
      </c>
    </row>
    <row r="47" spans="2:7" x14ac:dyDescent="0.25">
      <c r="B47" t="s">
        <v>2404</v>
      </c>
      <c r="C47" t="s">
        <v>2405</v>
      </c>
      <c r="D47">
        <v>2</v>
      </c>
      <c r="E47" t="s">
        <v>30</v>
      </c>
      <c r="F47">
        <v>154.58000000000001</v>
      </c>
      <c r="G47">
        <v>309.16000000000003</v>
      </c>
    </row>
    <row r="48" spans="2:7" x14ac:dyDescent="0.25">
      <c r="B48" t="s">
        <v>2406</v>
      </c>
      <c r="C48" t="s">
        <v>2407</v>
      </c>
      <c r="D48">
        <v>4</v>
      </c>
      <c r="E48" t="s">
        <v>30</v>
      </c>
      <c r="F48">
        <v>154.58000000000001</v>
      </c>
      <c r="G48">
        <v>618.32000000000005</v>
      </c>
    </row>
    <row r="49" spans="2:7" x14ac:dyDescent="0.25">
      <c r="B49" t="s">
        <v>2408</v>
      </c>
      <c r="C49" t="s">
        <v>2409</v>
      </c>
      <c r="D49">
        <v>4</v>
      </c>
      <c r="E49" t="s">
        <v>30</v>
      </c>
      <c r="F49">
        <v>154.58000000000001</v>
      </c>
      <c r="G49">
        <v>618.32000000000005</v>
      </c>
    </row>
    <row r="50" spans="2:7" x14ac:dyDescent="0.25">
      <c r="B50" t="s">
        <v>2410</v>
      </c>
      <c r="C50" t="s">
        <v>2411</v>
      </c>
      <c r="D50">
        <v>3</v>
      </c>
      <c r="E50" t="s">
        <v>30</v>
      </c>
      <c r="F50">
        <v>2469.7399999999998</v>
      </c>
      <c r="G50">
        <v>7409.22</v>
      </c>
    </row>
    <row r="51" spans="2:7" x14ac:dyDescent="0.25">
      <c r="B51" t="s">
        <v>2412</v>
      </c>
      <c r="C51" t="s">
        <v>2413</v>
      </c>
      <c r="D51">
        <v>3</v>
      </c>
      <c r="E51" t="s">
        <v>30</v>
      </c>
      <c r="F51">
        <v>377.79</v>
      </c>
      <c r="G51">
        <v>1133.3699999999999</v>
      </c>
    </row>
    <row r="52" spans="2:7" x14ac:dyDescent="0.25">
      <c r="B52" t="s">
        <v>2414</v>
      </c>
      <c r="C52" t="s">
        <v>2415</v>
      </c>
      <c r="D52">
        <v>12</v>
      </c>
      <c r="E52" t="s">
        <v>30</v>
      </c>
      <c r="F52">
        <v>2142.59</v>
      </c>
      <c r="G52">
        <v>25711.08</v>
      </c>
    </row>
    <row r="53" spans="2:7" x14ac:dyDescent="0.25">
      <c r="B53" t="s">
        <v>2416</v>
      </c>
      <c r="C53" t="s">
        <v>2417</v>
      </c>
      <c r="D53">
        <v>40</v>
      </c>
      <c r="E53" t="s">
        <v>30</v>
      </c>
      <c r="F53">
        <v>5.9</v>
      </c>
      <c r="G53">
        <v>236</v>
      </c>
    </row>
    <row r="54" spans="2:7" x14ac:dyDescent="0.25">
      <c r="B54" t="s">
        <v>2418</v>
      </c>
      <c r="C54" t="s">
        <v>2419</v>
      </c>
      <c r="D54">
        <v>1</v>
      </c>
      <c r="E54" t="s">
        <v>30</v>
      </c>
      <c r="F54">
        <v>230.99</v>
      </c>
      <c r="G54">
        <v>230.99</v>
      </c>
    </row>
    <row r="55" spans="2:7" x14ac:dyDescent="0.25">
      <c r="B55" t="s">
        <v>2420</v>
      </c>
      <c r="C55" t="s">
        <v>2421</v>
      </c>
      <c r="D55">
        <v>27</v>
      </c>
      <c r="E55" t="s">
        <v>30</v>
      </c>
      <c r="F55">
        <v>15.34</v>
      </c>
      <c r="G55">
        <v>414.18</v>
      </c>
    </row>
    <row r="56" spans="2:7" x14ac:dyDescent="0.25">
      <c r="B56" t="s">
        <v>2422</v>
      </c>
      <c r="C56" t="s">
        <v>2423</v>
      </c>
      <c r="D56">
        <v>0.5</v>
      </c>
      <c r="E56" t="s">
        <v>30</v>
      </c>
      <c r="F56">
        <v>199.42</v>
      </c>
      <c r="G56">
        <v>99.71</v>
      </c>
    </row>
    <row r="57" spans="2:7" x14ac:dyDescent="0.25">
      <c r="B57" t="s">
        <v>2424</v>
      </c>
      <c r="C57" t="s">
        <v>2425</v>
      </c>
      <c r="D57">
        <v>11</v>
      </c>
      <c r="E57" t="s">
        <v>30</v>
      </c>
      <c r="F57">
        <v>101.48</v>
      </c>
      <c r="G57">
        <v>1116.28</v>
      </c>
    </row>
    <row r="58" spans="2:7" x14ac:dyDescent="0.25">
      <c r="B58" t="s">
        <v>2426</v>
      </c>
      <c r="C58" t="s">
        <v>2427</v>
      </c>
      <c r="D58">
        <v>1</v>
      </c>
      <c r="E58" t="s">
        <v>30</v>
      </c>
      <c r="F58">
        <v>8237.2000000000007</v>
      </c>
      <c r="G58">
        <v>8237.2000000000007</v>
      </c>
    </row>
    <row r="59" spans="2:7" x14ac:dyDescent="0.25">
      <c r="B59" t="s">
        <v>2428</v>
      </c>
      <c r="C59" t="s">
        <v>2429</v>
      </c>
      <c r="D59">
        <v>30</v>
      </c>
      <c r="E59" t="s">
        <v>30</v>
      </c>
      <c r="F59">
        <v>118.8</v>
      </c>
      <c r="G59">
        <v>3564</v>
      </c>
    </row>
    <row r="60" spans="2:7" x14ac:dyDescent="0.25">
      <c r="B60" t="s">
        <v>2430</v>
      </c>
      <c r="C60" t="s">
        <v>2431</v>
      </c>
      <c r="D60">
        <v>1</v>
      </c>
      <c r="E60" t="s">
        <v>30</v>
      </c>
      <c r="F60">
        <v>28910</v>
      </c>
      <c r="G60">
        <v>28910</v>
      </c>
    </row>
    <row r="61" spans="2:7" x14ac:dyDescent="0.25">
      <c r="B61" t="s">
        <v>2432</v>
      </c>
      <c r="C61" t="s">
        <v>2433</v>
      </c>
      <c r="D61">
        <v>1</v>
      </c>
      <c r="E61" t="s">
        <v>30</v>
      </c>
      <c r="F61">
        <v>784.7</v>
      </c>
      <c r="G61">
        <v>784.7</v>
      </c>
    </row>
    <row r="62" spans="2:7" x14ac:dyDescent="0.25">
      <c r="B62" t="s">
        <v>2434</v>
      </c>
      <c r="C62" t="s">
        <v>2435</v>
      </c>
      <c r="D62">
        <v>11</v>
      </c>
      <c r="E62" t="s">
        <v>30</v>
      </c>
      <c r="F62">
        <v>647.82000000000005</v>
      </c>
      <c r="G62">
        <v>7126.02</v>
      </c>
    </row>
    <row r="63" spans="2:7" x14ac:dyDescent="0.25">
      <c r="B63" t="s">
        <v>2436</v>
      </c>
      <c r="C63" t="s">
        <v>2437</v>
      </c>
      <c r="D63">
        <v>4</v>
      </c>
      <c r="E63" t="s">
        <v>30</v>
      </c>
      <c r="F63">
        <v>1</v>
      </c>
      <c r="G63">
        <v>4</v>
      </c>
    </row>
    <row r="64" spans="2:7" x14ac:dyDescent="0.25">
      <c r="B64" t="s">
        <v>2438</v>
      </c>
      <c r="C64" t="s">
        <v>2439</v>
      </c>
      <c r="D64">
        <v>1</v>
      </c>
      <c r="E64" t="s">
        <v>30</v>
      </c>
      <c r="F64">
        <v>1</v>
      </c>
      <c r="G64">
        <v>1</v>
      </c>
    </row>
    <row r="65" spans="2:7" x14ac:dyDescent="0.25">
      <c r="B65" t="s">
        <v>2440</v>
      </c>
      <c r="C65" t="s">
        <v>2441</v>
      </c>
      <c r="D65">
        <v>12</v>
      </c>
      <c r="E65" t="s">
        <v>30</v>
      </c>
      <c r="F65">
        <v>1</v>
      </c>
      <c r="G65">
        <v>12</v>
      </c>
    </row>
    <row r="66" spans="2:7" x14ac:dyDescent="0.25">
      <c r="B66" t="s">
        <v>2442</v>
      </c>
      <c r="C66" t="s">
        <v>2443</v>
      </c>
      <c r="D66">
        <v>24</v>
      </c>
      <c r="E66" t="s">
        <v>30</v>
      </c>
      <c r="F66">
        <v>1121</v>
      </c>
      <c r="G66">
        <v>26904</v>
      </c>
    </row>
    <row r="67" spans="2:7" x14ac:dyDescent="0.25">
      <c r="B67" t="s">
        <v>2444</v>
      </c>
      <c r="C67" t="s">
        <v>2445</v>
      </c>
      <c r="D67">
        <v>8</v>
      </c>
      <c r="E67" t="s">
        <v>30</v>
      </c>
      <c r="F67">
        <v>1</v>
      </c>
      <c r="G67">
        <v>8</v>
      </c>
    </row>
    <row r="68" spans="2:7" x14ac:dyDescent="0.25">
      <c r="B68" t="s">
        <v>2446</v>
      </c>
      <c r="C68" t="s">
        <v>2447</v>
      </c>
      <c r="D68">
        <v>9</v>
      </c>
      <c r="E68" t="s">
        <v>30</v>
      </c>
      <c r="F68">
        <v>1</v>
      </c>
      <c r="G68">
        <v>9</v>
      </c>
    </row>
    <row r="69" spans="2:7" x14ac:dyDescent="0.25">
      <c r="B69" t="s">
        <v>2448</v>
      </c>
      <c r="C69" t="s">
        <v>2449</v>
      </c>
      <c r="D69">
        <v>12</v>
      </c>
      <c r="E69" t="s">
        <v>30</v>
      </c>
      <c r="F69">
        <v>1321.6</v>
      </c>
      <c r="G69">
        <v>15859.2</v>
      </c>
    </row>
    <row r="70" spans="2:7" x14ac:dyDescent="0.25">
      <c r="B70" t="s">
        <v>2450</v>
      </c>
      <c r="C70" t="s">
        <v>2451</v>
      </c>
      <c r="D70">
        <v>6</v>
      </c>
      <c r="E70" t="s">
        <v>30</v>
      </c>
      <c r="F70">
        <v>1</v>
      </c>
      <c r="G70">
        <v>6</v>
      </c>
    </row>
    <row r="71" spans="2:7" x14ac:dyDescent="0.25">
      <c r="B71" t="s">
        <v>2452</v>
      </c>
      <c r="C71" t="s">
        <v>2453</v>
      </c>
      <c r="D71">
        <v>81</v>
      </c>
      <c r="E71" t="s">
        <v>30</v>
      </c>
      <c r="F71">
        <v>1</v>
      </c>
      <c r="G71">
        <v>81</v>
      </c>
    </row>
    <row r="72" spans="2:7" x14ac:dyDescent="0.25">
      <c r="B72" t="s">
        <v>2454</v>
      </c>
      <c r="C72" t="s">
        <v>2455</v>
      </c>
      <c r="D72">
        <v>10</v>
      </c>
      <c r="E72" t="s">
        <v>30</v>
      </c>
      <c r="F72">
        <v>1298</v>
      </c>
      <c r="G72">
        <v>12980</v>
      </c>
    </row>
    <row r="73" spans="2:7" x14ac:dyDescent="0.25">
      <c r="B73" t="s">
        <v>2456</v>
      </c>
      <c r="C73" t="s">
        <v>2457</v>
      </c>
      <c r="D73">
        <v>45</v>
      </c>
      <c r="E73" t="s">
        <v>30</v>
      </c>
      <c r="F73">
        <v>401.2</v>
      </c>
      <c r="G73">
        <v>18054</v>
      </c>
    </row>
    <row r="74" spans="2:7" x14ac:dyDescent="0.25">
      <c r="B74" t="s">
        <v>2458</v>
      </c>
      <c r="C74" t="s">
        <v>2459</v>
      </c>
      <c r="D74">
        <v>2</v>
      </c>
      <c r="E74" t="s">
        <v>30</v>
      </c>
      <c r="F74">
        <v>1084.42</v>
      </c>
      <c r="G74">
        <v>2168.84</v>
      </c>
    </row>
    <row r="75" spans="2:7" x14ac:dyDescent="0.25">
      <c r="B75" t="s">
        <v>2460</v>
      </c>
      <c r="C75" t="s">
        <v>2461</v>
      </c>
      <c r="D75">
        <v>2</v>
      </c>
      <c r="E75" t="s">
        <v>30</v>
      </c>
      <c r="F75">
        <v>902.7</v>
      </c>
      <c r="G75">
        <v>1805.4</v>
      </c>
    </row>
    <row r="76" spans="2:7" x14ac:dyDescent="0.25">
      <c r="B76" t="s">
        <v>2462</v>
      </c>
      <c r="C76" t="s">
        <v>2463</v>
      </c>
      <c r="D76">
        <v>433</v>
      </c>
      <c r="E76" t="s">
        <v>30</v>
      </c>
      <c r="F76">
        <v>12.98</v>
      </c>
      <c r="G76">
        <v>5620.34</v>
      </c>
    </row>
    <row r="77" spans="2:7" x14ac:dyDescent="0.25">
      <c r="B77" t="s">
        <v>2464</v>
      </c>
      <c r="C77" t="s">
        <v>2465</v>
      </c>
      <c r="D77">
        <v>1</v>
      </c>
      <c r="E77" t="s">
        <v>30</v>
      </c>
      <c r="F77">
        <v>1</v>
      </c>
      <c r="G77">
        <v>1</v>
      </c>
    </row>
    <row r="78" spans="2:7" x14ac:dyDescent="0.25">
      <c r="B78" t="s">
        <v>2466</v>
      </c>
      <c r="C78" t="s">
        <v>2467</v>
      </c>
      <c r="D78">
        <v>10</v>
      </c>
      <c r="E78" t="s">
        <v>30</v>
      </c>
      <c r="F78">
        <v>269.04000000000002</v>
      </c>
      <c r="G78">
        <v>2690.4</v>
      </c>
    </row>
    <row r="79" spans="2:7" x14ac:dyDescent="0.25">
      <c r="B79" t="s">
        <v>2468</v>
      </c>
      <c r="C79" t="s">
        <v>2469</v>
      </c>
      <c r="D79">
        <v>1</v>
      </c>
      <c r="E79" t="s">
        <v>30</v>
      </c>
      <c r="F79">
        <v>5003.2</v>
      </c>
      <c r="G79">
        <v>5003.2</v>
      </c>
    </row>
    <row r="80" spans="2:7" x14ac:dyDescent="0.25">
      <c r="B80" t="s">
        <v>2470</v>
      </c>
      <c r="C80" t="s">
        <v>2471</v>
      </c>
      <c r="D80">
        <v>1</v>
      </c>
      <c r="E80" t="s">
        <v>30</v>
      </c>
      <c r="F80">
        <v>1</v>
      </c>
      <c r="G80">
        <v>1</v>
      </c>
    </row>
    <row r="81" spans="2:7" x14ac:dyDescent="0.25">
      <c r="B81" t="s">
        <v>2472</v>
      </c>
      <c r="C81" t="s">
        <v>2473</v>
      </c>
      <c r="D81">
        <v>1</v>
      </c>
      <c r="E81" t="s">
        <v>30</v>
      </c>
      <c r="F81">
        <v>1</v>
      </c>
      <c r="G81">
        <v>1</v>
      </c>
    </row>
    <row r="82" spans="2:7" x14ac:dyDescent="0.25">
      <c r="B82" t="s">
        <v>2474</v>
      </c>
      <c r="C82" t="s">
        <v>2475</v>
      </c>
      <c r="D82">
        <v>2</v>
      </c>
      <c r="E82" t="s">
        <v>30</v>
      </c>
      <c r="F82">
        <v>1</v>
      </c>
      <c r="G82">
        <v>2</v>
      </c>
    </row>
    <row r="83" spans="2:7" x14ac:dyDescent="0.25">
      <c r="B83" t="s">
        <v>2476</v>
      </c>
      <c r="C83" t="s">
        <v>2477</v>
      </c>
      <c r="D83">
        <v>8</v>
      </c>
      <c r="E83" t="s">
        <v>30</v>
      </c>
      <c r="F83">
        <v>10620</v>
      </c>
      <c r="G83">
        <v>84960</v>
      </c>
    </row>
    <row r="84" spans="2:7" x14ac:dyDescent="0.25">
      <c r="B84" t="s">
        <v>2478</v>
      </c>
      <c r="C84" t="s">
        <v>2479</v>
      </c>
      <c r="D84">
        <v>1</v>
      </c>
      <c r="E84" t="s">
        <v>30</v>
      </c>
      <c r="F84">
        <v>9369.2000000000007</v>
      </c>
      <c r="G84">
        <v>9369.2000000000007</v>
      </c>
    </row>
    <row r="85" spans="2:7" x14ac:dyDescent="0.25">
      <c r="B85" t="s">
        <v>2480</v>
      </c>
      <c r="C85" t="s">
        <v>2481</v>
      </c>
      <c r="D85">
        <v>12</v>
      </c>
      <c r="E85" t="s">
        <v>30</v>
      </c>
      <c r="F85">
        <v>10868.291666666701</v>
      </c>
      <c r="G85">
        <v>130419.5</v>
      </c>
    </row>
    <row r="86" spans="2:7" x14ac:dyDescent="0.25">
      <c r="B86" t="s">
        <v>2482</v>
      </c>
      <c r="C86" t="s">
        <v>2483</v>
      </c>
      <c r="D86">
        <v>1</v>
      </c>
      <c r="E86" t="s">
        <v>30</v>
      </c>
      <c r="F86">
        <v>105.02</v>
      </c>
      <c r="G86">
        <v>105.02</v>
      </c>
    </row>
    <row r="87" spans="2:7" x14ac:dyDescent="0.25">
      <c r="B87" t="s">
        <v>2484</v>
      </c>
      <c r="C87" t="s">
        <v>2485</v>
      </c>
      <c r="D87">
        <v>60</v>
      </c>
      <c r="E87" t="s">
        <v>30</v>
      </c>
      <c r="F87">
        <v>7992.6</v>
      </c>
      <c r="G87">
        <v>479556</v>
      </c>
    </row>
    <row r="88" spans="2:7" x14ac:dyDescent="0.25">
      <c r="B88" t="s">
        <v>2486</v>
      </c>
      <c r="C88" t="s">
        <v>2487</v>
      </c>
      <c r="D88">
        <v>42</v>
      </c>
      <c r="E88" t="s">
        <v>30</v>
      </c>
      <c r="F88">
        <v>230.1</v>
      </c>
      <c r="G88">
        <v>9664.2000000000007</v>
      </c>
    </row>
    <row r="89" spans="2:7" x14ac:dyDescent="0.25">
      <c r="B89" t="s">
        <v>2488</v>
      </c>
      <c r="C89" t="s">
        <v>2489</v>
      </c>
      <c r="D89">
        <v>5</v>
      </c>
      <c r="E89" t="s">
        <v>30</v>
      </c>
      <c r="F89">
        <v>1</v>
      </c>
      <c r="G89">
        <v>5</v>
      </c>
    </row>
    <row r="90" spans="2:7" x14ac:dyDescent="0.25">
      <c r="B90" t="s">
        <v>2490</v>
      </c>
      <c r="C90" t="s">
        <v>2491</v>
      </c>
      <c r="D90">
        <v>3</v>
      </c>
      <c r="E90" t="s">
        <v>30</v>
      </c>
      <c r="F90">
        <v>115.64</v>
      </c>
      <c r="G90">
        <v>346.92</v>
      </c>
    </row>
    <row r="91" spans="2:7" x14ac:dyDescent="0.25">
      <c r="B91" t="s">
        <v>2492</v>
      </c>
      <c r="C91" t="s">
        <v>2493</v>
      </c>
      <c r="D91">
        <v>225</v>
      </c>
      <c r="E91" t="s">
        <v>30</v>
      </c>
      <c r="F91">
        <v>54.28</v>
      </c>
      <c r="G91">
        <v>12213</v>
      </c>
    </row>
    <row r="92" spans="2:7" x14ac:dyDescent="0.25">
      <c r="B92" t="s">
        <v>2494</v>
      </c>
      <c r="C92" t="s">
        <v>2495</v>
      </c>
      <c r="D92">
        <v>40</v>
      </c>
      <c r="E92" t="s">
        <v>30</v>
      </c>
      <c r="F92">
        <v>53.1</v>
      </c>
      <c r="G92">
        <v>2124</v>
      </c>
    </row>
    <row r="93" spans="2:7" x14ac:dyDescent="0.25">
      <c r="B93" t="s">
        <v>2496</v>
      </c>
      <c r="C93" t="s">
        <v>2497</v>
      </c>
      <c r="D93">
        <v>3</v>
      </c>
      <c r="E93" t="s">
        <v>30</v>
      </c>
      <c r="F93">
        <v>2749.99</v>
      </c>
      <c r="G93">
        <v>8249.9699999999993</v>
      </c>
    </row>
    <row r="94" spans="2:7" x14ac:dyDescent="0.25">
      <c r="B94" t="s">
        <v>2498</v>
      </c>
      <c r="C94" t="s">
        <v>2499</v>
      </c>
      <c r="D94">
        <v>429</v>
      </c>
      <c r="E94" t="s">
        <v>30</v>
      </c>
      <c r="F94">
        <v>128.17715617715601</v>
      </c>
      <c r="G94">
        <v>54988</v>
      </c>
    </row>
    <row r="95" spans="2:7" x14ac:dyDescent="0.25">
      <c r="B95" t="s">
        <v>2500</v>
      </c>
      <c r="C95" t="s">
        <v>2501</v>
      </c>
      <c r="D95">
        <v>2</v>
      </c>
      <c r="E95" t="s">
        <v>30</v>
      </c>
      <c r="F95">
        <v>8201.5</v>
      </c>
      <c r="G95">
        <v>16403</v>
      </c>
    </row>
    <row r="96" spans="2:7" x14ac:dyDescent="0.25">
      <c r="B96" t="s">
        <v>2502</v>
      </c>
      <c r="C96" t="s">
        <v>2503</v>
      </c>
      <c r="D96">
        <v>2</v>
      </c>
      <c r="E96" t="s">
        <v>30</v>
      </c>
      <c r="F96">
        <v>810.48</v>
      </c>
      <c r="G96">
        <v>1620.96</v>
      </c>
    </row>
    <row r="97" spans="2:7" x14ac:dyDescent="0.25">
      <c r="B97" t="s">
        <v>2504</v>
      </c>
      <c r="C97" t="s">
        <v>2505</v>
      </c>
      <c r="D97">
        <v>1</v>
      </c>
      <c r="E97" t="s">
        <v>30</v>
      </c>
      <c r="F97">
        <v>31270</v>
      </c>
      <c r="G97">
        <v>31270</v>
      </c>
    </row>
    <row r="98" spans="2:7" x14ac:dyDescent="0.25">
      <c r="B98" t="s">
        <v>2506</v>
      </c>
      <c r="C98" t="s">
        <v>2507</v>
      </c>
      <c r="D98">
        <v>6</v>
      </c>
      <c r="E98" t="s">
        <v>30</v>
      </c>
      <c r="F98">
        <v>389.41</v>
      </c>
      <c r="G98">
        <v>2336.46</v>
      </c>
    </row>
    <row r="99" spans="2:7" x14ac:dyDescent="0.25">
      <c r="B99" t="s">
        <v>2508</v>
      </c>
      <c r="C99" t="s">
        <v>2509</v>
      </c>
      <c r="D99">
        <v>102</v>
      </c>
      <c r="E99" t="s">
        <v>30</v>
      </c>
      <c r="F99">
        <v>195</v>
      </c>
      <c r="G99">
        <v>19890</v>
      </c>
    </row>
    <row r="100" spans="2:7" x14ac:dyDescent="0.25">
      <c r="B100" t="s">
        <v>2510</v>
      </c>
      <c r="C100" t="s">
        <v>2511</v>
      </c>
      <c r="D100">
        <v>175</v>
      </c>
      <c r="E100" t="s">
        <v>30</v>
      </c>
      <c r="F100">
        <v>206</v>
      </c>
      <c r="G100">
        <v>36050</v>
      </c>
    </row>
    <row r="101" spans="2:7" x14ac:dyDescent="0.25">
      <c r="B101" t="s">
        <v>2512</v>
      </c>
      <c r="C101" t="s">
        <v>2513</v>
      </c>
      <c r="D101">
        <v>202</v>
      </c>
      <c r="E101" t="s">
        <v>30</v>
      </c>
      <c r="F101">
        <v>30</v>
      </c>
      <c r="G101">
        <v>6060</v>
      </c>
    </row>
    <row r="102" spans="2:7" x14ac:dyDescent="0.25">
      <c r="B102" t="s">
        <v>2514</v>
      </c>
      <c r="C102" t="s">
        <v>2515</v>
      </c>
      <c r="D102">
        <v>1</v>
      </c>
      <c r="E102" t="s">
        <v>30</v>
      </c>
      <c r="F102">
        <v>265.5</v>
      </c>
      <c r="G102">
        <v>265.5</v>
      </c>
    </row>
    <row r="103" spans="2:7" x14ac:dyDescent="0.25">
      <c r="B103" t="s">
        <v>2516</v>
      </c>
      <c r="C103" t="s">
        <v>2517</v>
      </c>
      <c r="D103">
        <v>76</v>
      </c>
      <c r="E103" t="s">
        <v>30</v>
      </c>
      <c r="F103">
        <v>1</v>
      </c>
      <c r="G103">
        <v>76</v>
      </c>
    </row>
    <row r="104" spans="2:7" x14ac:dyDescent="0.25">
      <c r="B104" t="s">
        <v>2518</v>
      </c>
      <c r="C104" t="s">
        <v>2519</v>
      </c>
      <c r="D104">
        <v>103</v>
      </c>
      <c r="E104" t="s">
        <v>30</v>
      </c>
      <c r="F104">
        <v>1</v>
      </c>
      <c r="G104">
        <v>103</v>
      </c>
    </row>
    <row r="105" spans="2:7" x14ac:dyDescent="0.25">
      <c r="B105" t="s">
        <v>2520</v>
      </c>
      <c r="C105" t="s">
        <v>2521</v>
      </c>
      <c r="D105">
        <v>10</v>
      </c>
      <c r="E105" t="s">
        <v>30</v>
      </c>
      <c r="F105">
        <v>1</v>
      </c>
      <c r="G105">
        <v>10</v>
      </c>
    </row>
    <row r="106" spans="2:7" x14ac:dyDescent="0.25">
      <c r="B106" t="s">
        <v>2522</v>
      </c>
      <c r="C106" t="s">
        <v>2523</v>
      </c>
      <c r="D106">
        <v>2</v>
      </c>
      <c r="E106" t="s">
        <v>30</v>
      </c>
      <c r="F106">
        <v>208.86</v>
      </c>
      <c r="G106">
        <v>417.72</v>
      </c>
    </row>
    <row r="107" spans="2:7" x14ac:dyDescent="0.25">
      <c r="B107" t="s">
        <v>2524</v>
      </c>
      <c r="C107" t="s">
        <v>2525</v>
      </c>
      <c r="D107">
        <v>1</v>
      </c>
      <c r="E107" t="s">
        <v>30</v>
      </c>
      <c r="F107">
        <v>1007.72</v>
      </c>
      <c r="G107">
        <v>1007.72</v>
      </c>
    </row>
    <row r="108" spans="2:7" x14ac:dyDescent="0.25">
      <c r="B108" t="s">
        <v>2526</v>
      </c>
      <c r="C108" t="s">
        <v>2527</v>
      </c>
      <c r="D108">
        <v>1</v>
      </c>
      <c r="E108" t="s">
        <v>30</v>
      </c>
      <c r="F108">
        <v>111.51</v>
      </c>
      <c r="G108">
        <v>111.51</v>
      </c>
    </row>
    <row r="109" spans="2:7" x14ac:dyDescent="0.25">
      <c r="B109" t="s">
        <v>2528</v>
      </c>
      <c r="C109" t="s">
        <v>2529</v>
      </c>
      <c r="D109">
        <v>2</v>
      </c>
      <c r="E109" t="s">
        <v>30</v>
      </c>
      <c r="F109">
        <v>342.2</v>
      </c>
      <c r="G109">
        <v>684.4</v>
      </c>
    </row>
    <row r="110" spans="2:7" x14ac:dyDescent="0.25">
      <c r="B110" t="s">
        <v>2530</v>
      </c>
      <c r="C110" t="s">
        <v>2531</v>
      </c>
      <c r="D110">
        <v>2</v>
      </c>
      <c r="E110" t="s">
        <v>30</v>
      </c>
      <c r="F110">
        <v>1</v>
      </c>
      <c r="G110">
        <v>2</v>
      </c>
    </row>
    <row r="111" spans="2:7" x14ac:dyDescent="0.25">
      <c r="B111" t="s">
        <v>2532</v>
      </c>
      <c r="C111" t="s">
        <v>2533</v>
      </c>
      <c r="D111">
        <v>1690</v>
      </c>
      <c r="E111" t="s">
        <v>30</v>
      </c>
      <c r="F111">
        <v>1</v>
      </c>
      <c r="G111">
        <v>1690</v>
      </c>
    </row>
    <row r="112" spans="2:7" x14ac:dyDescent="0.25">
      <c r="B112" t="s">
        <v>2534</v>
      </c>
      <c r="C112" t="s">
        <v>2535</v>
      </c>
      <c r="D112">
        <v>638</v>
      </c>
      <c r="E112" t="s">
        <v>30</v>
      </c>
      <c r="F112">
        <v>348.99952978056399</v>
      </c>
      <c r="G112">
        <v>222661.7</v>
      </c>
    </row>
    <row r="113" spans="2:7" x14ac:dyDescent="0.25">
      <c r="B113" t="s">
        <v>2536</v>
      </c>
      <c r="C113" t="s">
        <v>2537</v>
      </c>
      <c r="D113">
        <v>1000</v>
      </c>
      <c r="E113" t="s">
        <v>30</v>
      </c>
      <c r="F113">
        <v>297.95</v>
      </c>
      <c r="G113">
        <v>297950</v>
      </c>
    </row>
    <row r="114" spans="2:7" x14ac:dyDescent="0.25">
      <c r="B114" t="s">
        <v>2538</v>
      </c>
      <c r="C114" t="s">
        <v>2539</v>
      </c>
      <c r="D114">
        <v>16</v>
      </c>
      <c r="E114" t="s">
        <v>30</v>
      </c>
      <c r="F114">
        <v>929.84</v>
      </c>
      <c r="G114">
        <v>14877.44</v>
      </c>
    </row>
    <row r="115" spans="2:7" x14ac:dyDescent="0.25">
      <c r="B115" t="s">
        <v>2540</v>
      </c>
      <c r="C115" t="s">
        <v>2541</v>
      </c>
      <c r="D115">
        <v>3</v>
      </c>
      <c r="E115" t="s">
        <v>30</v>
      </c>
      <c r="F115">
        <v>1</v>
      </c>
      <c r="G115">
        <v>3</v>
      </c>
    </row>
    <row r="116" spans="2:7" x14ac:dyDescent="0.25">
      <c r="B116" t="s">
        <v>2542</v>
      </c>
      <c r="C116" t="s">
        <v>2543</v>
      </c>
      <c r="D116">
        <v>100</v>
      </c>
      <c r="E116" t="s">
        <v>30</v>
      </c>
      <c r="F116">
        <v>295</v>
      </c>
      <c r="G116">
        <v>29500</v>
      </c>
    </row>
    <row r="117" spans="2:7" x14ac:dyDescent="0.25">
      <c r="B117" t="s">
        <v>2544</v>
      </c>
      <c r="C117" t="s">
        <v>2545</v>
      </c>
      <c r="D117">
        <v>15</v>
      </c>
      <c r="E117" t="s">
        <v>30</v>
      </c>
      <c r="F117">
        <v>1</v>
      </c>
      <c r="G117">
        <v>15</v>
      </c>
    </row>
    <row r="118" spans="2:7" x14ac:dyDescent="0.25">
      <c r="B118" t="s">
        <v>2546</v>
      </c>
      <c r="C118" t="s">
        <v>2547</v>
      </c>
      <c r="D118">
        <v>1</v>
      </c>
      <c r="E118" t="s">
        <v>30</v>
      </c>
      <c r="F118">
        <v>690.3</v>
      </c>
      <c r="G118">
        <v>690.3</v>
      </c>
    </row>
    <row r="119" spans="2:7" x14ac:dyDescent="0.25">
      <c r="B119" t="s">
        <v>2548</v>
      </c>
      <c r="C119" t="s">
        <v>2549</v>
      </c>
      <c r="D119">
        <v>15</v>
      </c>
      <c r="E119" t="s">
        <v>30</v>
      </c>
      <c r="F119">
        <v>2106.3000000000002</v>
      </c>
      <c r="G119">
        <v>31594.5</v>
      </c>
    </row>
    <row r="120" spans="2:7" x14ac:dyDescent="0.25">
      <c r="B120" t="s">
        <v>2550</v>
      </c>
      <c r="C120" t="s">
        <v>2551</v>
      </c>
      <c r="D120">
        <v>1</v>
      </c>
      <c r="E120" t="s">
        <v>30</v>
      </c>
      <c r="F120">
        <v>350</v>
      </c>
      <c r="G120">
        <v>350</v>
      </c>
    </row>
    <row r="121" spans="2:7" x14ac:dyDescent="0.25">
      <c r="B121" t="s">
        <v>2552</v>
      </c>
      <c r="C121" t="s">
        <v>2553</v>
      </c>
      <c r="D121">
        <v>1</v>
      </c>
      <c r="E121" t="s">
        <v>30</v>
      </c>
      <c r="F121">
        <v>595</v>
      </c>
      <c r="G121">
        <v>595</v>
      </c>
    </row>
    <row r="122" spans="2:7" x14ac:dyDescent="0.25">
      <c r="B122" t="s">
        <v>2554</v>
      </c>
      <c r="C122" t="s">
        <v>2555</v>
      </c>
      <c r="D122">
        <v>1</v>
      </c>
      <c r="E122" t="s">
        <v>30</v>
      </c>
      <c r="F122">
        <v>810</v>
      </c>
      <c r="G122">
        <v>810</v>
      </c>
    </row>
    <row r="123" spans="2:7" x14ac:dyDescent="0.25">
      <c r="B123" t="s">
        <v>2556</v>
      </c>
      <c r="C123" t="s">
        <v>2557</v>
      </c>
      <c r="D123">
        <v>5</v>
      </c>
      <c r="E123" t="s">
        <v>30</v>
      </c>
      <c r="F123">
        <v>810</v>
      </c>
      <c r="G123">
        <v>4050</v>
      </c>
    </row>
    <row r="124" spans="2:7" x14ac:dyDescent="0.25">
      <c r="B124" t="s">
        <v>2558</v>
      </c>
      <c r="C124" t="s">
        <v>2559</v>
      </c>
      <c r="D124">
        <v>61</v>
      </c>
      <c r="E124" t="s">
        <v>30</v>
      </c>
      <c r="F124">
        <v>1705.1</v>
      </c>
      <c r="G124">
        <v>104011.1</v>
      </c>
    </row>
    <row r="125" spans="2:7" x14ac:dyDescent="0.25">
      <c r="B125" t="s">
        <v>2560</v>
      </c>
      <c r="C125" t="s">
        <v>2561</v>
      </c>
      <c r="D125">
        <v>6</v>
      </c>
      <c r="E125" t="s">
        <v>30</v>
      </c>
      <c r="F125">
        <v>930</v>
      </c>
      <c r="G125">
        <v>5580</v>
      </c>
    </row>
    <row r="126" spans="2:7" x14ac:dyDescent="0.25">
      <c r="B126" t="s">
        <v>2562</v>
      </c>
      <c r="C126" t="s">
        <v>2563</v>
      </c>
      <c r="D126">
        <v>1</v>
      </c>
      <c r="E126" t="s">
        <v>30</v>
      </c>
      <c r="F126">
        <v>75.52</v>
      </c>
      <c r="G126">
        <v>75.52</v>
      </c>
    </row>
    <row r="127" spans="2:7" x14ac:dyDescent="0.25">
      <c r="B127" t="s">
        <v>2564</v>
      </c>
      <c r="C127" t="s">
        <v>2565</v>
      </c>
      <c r="D127">
        <v>4</v>
      </c>
      <c r="E127" t="s">
        <v>30</v>
      </c>
      <c r="F127">
        <v>1693.3</v>
      </c>
      <c r="G127">
        <v>6773.2</v>
      </c>
    </row>
    <row r="128" spans="2:7" x14ac:dyDescent="0.25">
      <c r="B128" t="s">
        <v>2566</v>
      </c>
      <c r="C128" t="s">
        <v>2567</v>
      </c>
      <c r="D128">
        <v>10</v>
      </c>
      <c r="E128" t="s">
        <v>30</v>
      </c>
      <c r="F128">
        <v>599.44000000000005</v>
      </c>
      <c r="G128">
        <v>5994.4</v>
      </c>
    </row>
    <row r="129" spans="2:7" x14ac:dyDescent="0.25">
      <c r="B129" t="s">
        <v>2568</v>
      </c>
      <c r="C129" t="s">
        <v>2569</v>
      </c>
      <c r="D129">
        <v>10</v>
      </c>
      <c r="E129" t="s">
        <v>30</v>
      </c>
      <c r="F129">
        <v>224.2</v>
      </c>
      <c r="G129">
        <v>2242</v>
      </c>
    </row>
    <row r="130" spans="2:7" x14ac:dyDescent="0.25">
      <c r="B130" t="s">
        <v>2570</v>
      </c>
      <c r="C130" t="s">
        <v>2571</v>
      </c>
      <c r="D130">
        <v>10</v>
      </c>
      <c r="E130" t="s">
        <v>30</v>
      </c>
      <c r="F130">
        <v>228.92</v>
      </c>
      <c r="G130">
        <v>2289.1999999999998</v>
      </c>
    </row>
    <row r="131" spans="2:7" x14ac:dyDescent="0.25">
      <c r="B131" t="s">
        <v>2572</v>
      </c>
      <c r="C131" t="s">
        <v>2573</v>
      </c>
      <c r="D131">
        <v>9</v>
      </c>
      <c r="E131" t="s">
        <v>30</v>
      </c>
      <c r="F131">
        <v>224.2</v>
      </c>
      <c r="G131">
        <v>2017.8</v>
      </c>
    </row>
    <row r="132" spans="2:7" x14ac:dyDescent="0.25">
      <c r="B132" t="s">
        <v>2574</v>
      </c>
      <c r="C132" t="s">
        <v>2575</v>
      </c>
      <c r="D132">
        <v>15</v>
      </c>
      <c r="E132" t="s">
        <v>30</v>
      </c>
      <c r="F132">
        <v>744.58</v>
      </c>
      <c r="G132">
        <v>11168.7</v>
      </c>
    </row>
    <row r="133" spans="2:7" x14ac:dyDescent="0.25">
      <c r="B133" t="s">
        <v>2576</v>
      </c>
      <c r="C133" t="s">
        <v>2577</v>
      </c>
      <c r="D133">
        <v>2</v>
      </c>
      <c r="E133" t="s">
        <v>30</v>
      </c>
      <c r="F133">
        <v>469.64</v>
      </c>
      <c r="G133">
        <v>939.28</v>
      </c>
    </row>
    <row r="134" spans="2:7" x14ac:dyDescent="0.25">
      <c r="B134" t="s">
        <v>2578</v>
      </c>
      <c r="C134" t="s">
        <v>2579</v>
      </c>
      <c r="D134">
        <v>4</v>
      </c>
      <c r="E134" t="s">
        <v>30</v>
      </c>
      <c r="F134">
        <v>469.64</v>
      </c>
      <c r="G134">
        <v>1878.56</v>
      </c>
    </row>
    <row r="135" spans="2:7" x14ac:dyDescent="0.25">
      <c r="B135" t="s">
        <v>2580</v>
      </c>
      <c r="C135" t="s">
        <v>2581</v>
      </c>
      <c r="D135">
        <v>17</v>
      </c>
      <c r="E135" t="s">
        <v>30</v>
      </c>
      <c r="F135">
        <v>352.82</v>
      </c>
      <c r="G135">
        <v>5997.94</v>
      </c>
    </row>
    <row r="136" spans="2:7" x14ac:dyDescent="0.25">
      <c r="B136" t="s">
        <v>2582</v>
      </c>
      <c r="C136" t="s">
        <v>2583</v>
      </c>
      <c r="D136">
        <v>11</v>
      </c>
      <c r="E136" t="s">
        <v>30</v>
      </c>
      <c r="F136">
        <v>352.82</v>
      </c>
      <c r="G136">
        <v>3881.02</v>
      </c>
    </row>
    <row r="137" spans="2:7" x14ac:dyDescent="0.25">
      <c r="B137" t="s">
        <v>2584</v>
      </c>
      <c r="C137" t="s">
        <v>2585</v>
      </c>
      <c r="D137">
        <v>17</v>
      </c>
      <c r="E137" t="s">
        <v>30</v>
      </c>
      <c r="F137">
        <v>352.82</v>
      </c>
      <c r="G137">
        <v>5997.94</v>
      </c>
    </row>
    <row r="138" spans="2:7" x14ac:dyDescent="0.25">
      <c r="B138" t="s">
        <v>2586</v>
      </c>
      <c r="C138" t="s">
        <v>2587</v>
      </c>
      <c r="D138">
        <v>19</v>
      </c>
      <c r="E138" t="s">
        <v>30</v>
      </c>
      <c r="F138">
        <v>352.82</v>
      </c>
      <c r="G138">
        <v>6703.58</v>
      </c>
    </row>
    <row r="139" spans="2:7" x14ac:dyDescent="0.25">
      <c r="B139" t="s">
        <v>2588</v>
      </c>
      <c r="C139" t="s">
        <v>2589</v>
      </c>
      <c r="D139">
        <v>16</v>
      </c>
      <c r="E139" t="s">
        <v>30</v>
      </c>
      <c r="F139">
        <v>1414.82</v>
      </c>
      <c r="G139">
        <v>22637.119999999999</v>
      </c>
    </row>
    <row r="140" spans="2:7" x14ac:dyDescent="0.25">
      <c r="B140" t="s">
        <v>2590</v>
      </c>
      <c r="C140" t="s">
        <v>2591</v>
      </c>
      <c r="D140">
        <v>23</v>
      </c>
      <c r="E140" t="s">
        <v>30</v>
      </c>
      <c r="F140">
        <v>91.065217391304301</v>
      </c>
      <c r="G140">
        <v>2094.5</v>
      </c>
    </row>
    <row r="141" spans="2:7" x14ac:dyDescent="0.25">
      <c r="B141" t="s">
        <v>2592</v>
      </c>
      <c r="C141" t="s">
        <v>2593</v>
      </c>
      <c r="D141">
        <v>6</v>
      </c>
      <c r="E141" t="s">
        <v>30</v>
      </c>
      <c r="F141">
        <v>116.82</v>
      </c>
      <c r="G141">
        <v>700.92</v>
      </c>
    </row>
    <row r="142" spans="2:7" x14ac:dyDescent="0.25">
      <c r="B142" t="s">
        <v>2594</v>
      </c>
      <c r="C142" t="s">
        <v>2595</v>
      </c>
      <c r="D142">
        <v>90</v>
      </c>
      <c r="E142" t="s">
        <v>30</v>
      </c>
      <c r="F142">
        <v>112.252333333333</v>
      </c>
      <c r="G142">
        <v>10102.709999999999</v>
      </c>
    </row>
    <row r="143" spans="2:7" x14ac:dyDescent="0.25">
      <c r="B143" t="s">
        <v>2596</v>
      </c>
      <c r="C143" t="s">
        <v>2597</v>
      </c>
      <c r="D143">
        <v>25</v>
      </c>
      <c r="E143" t="s">
        <v>30</v>
      </c>
      <c r="F143">
        <v>1</v>
      </c>
      <c r="G143">
        <v>25</v>
      </c>
    </row>
    <row r="144" spans="2:7" x14ac:dyDescent="0.25">
      <c r="B144" t="s">
        <v>2598</v>
      </c>
      <c r="C144" t="s">
        <v>2599</v>
      </c>
      <c r="D144">
        <v>1</v>
      </c>
      <c r="E144" t="s">
        <v>30</v>
      </c>
      <c r="F144">
        <v>1</v>
      </c>
      <c r="G144">
        <v>1</v>
      </c>
    </row>
    <row r="145" spans="2:7" x14ac:dyDescent="0.25">
      <c r="B145" t="s">
        <v>2600</v>
      </c>
      <c r="C145" t="s">
        <v>2601</v>
      </c>
      <c r="D145">
        <v>16</v>
      </c>
      <c r="E145" t="s">
        <v>30</v>
      </c>
      <c r="F145">
        <v>1</v>
      </c>
      <c r="G145">
        <v>16</v>
      </c>
    </row>
    <row r="146" spans="2:7" x14ac:dyDescent="0.25">
      <c r="B146" t="s">
        <v>2602</v>
      </c>
      <c r="C146" t="s">
        <v>2603</v>
      </c>
      <c r="D146">
        <v>8</v>
      </c>
      <c r="E146" t="s">
        <v>30</v>
      </c>
      <c r="F146">
        <v>1</v>
      </c>
      <c r="G146">
        <v>8</v>
      </c>
    </row>
    <row r="147" spans="2:7" x14ac:dyDescent="0.25">
      <c r="B147" t="s">
        <v>2604</v>
      </c>
      <c r="C147" t="s">
        <v>2605</v>
      </c>
      <c r="D147">
        <v>2</v>
      </c>
      <c r="E147" t="s">
        <v>30</v>
      </c>
      <c r="F147">
        <v>3761.84</v>
      </c>
      <c r="G147">
        <v>7523.68</v>
      </c>
    </row>
    <row r="148" spans="2:7" x14ac:dyDescent="0.25">
      <c r="B148" t="s">
        <v>2606</v>
      </c>
      <c r="C148" t="s">
        <v>2607</v>
      </c>
      <c r="D148">
        <v>2</v>
      </c>
      <c r="E148" t="s">
        <v>30</v>
      </c>
      <c r="F148">
        <v>10974</v>
      </c>
      <c r="G148">
        <v>21948</v>
      </c>
    </row>
    <row r="149" spans="2:7" x14ac:dyDescent="0.25">
      <c r="B149" t="s">
        <v>2608</v>
      </c>
      <c r="C149" t="s">
        <v>2609</v>
      </c>
      <c r="D149">
        <v>460</v>
      </c>
      <c r="E149" t="s">
        <v>2371</v>
      </c>
      <c r="F149">
        <v>27.84</v>
      </c>
      <c r="G149">
        <v>12806.4</v>
      </c>
    </row>
    <row r="150" spans="2:7" x14ac:dyDescent="0.25">
      <c r="B150" t="s">
        <v>2610</v>
      </c>
      <c r="C150" t="s">
        <v>2611</v>
      </c>
      <c r="D150">
        <v>9</v>
      </c>
      <c r="E150" t="s">
        <v>30</v>
      </c>
      <c r="F150">
        <v>1</v>
      </c>
      <c r="G150">
        <v>9</v>
      </c>
    </row>
    <row r="151" spans="2:7" x14ac:dyDescent="0.25">
      <c r="B151" t="s">
        <v>2612</v>
      </c>
      <c r="C151" t="s">
        <v>2613</v>
      </c>
      <c r="D151">
        <v>10</v>
      </c>
      <c r="E151" t="s">
        <v>30</v>
      </c>
      <c r="F151">
        <v>2288</v>
      </c>
      <c r="G151">
        <v>22880</v>
      </c>
    </row>
    <row r="152" spans="2:7" x14ac:dyDescent="0.25">
      <c r="B152" t="s">
        <v>2614</v>
      </c>
      <c r="C152" t="s">
        <v>2615</v>
      </c>
      <c r="D152">
        <v>6</v>
      </c>
      <c r="E152" t="s">
        <v>30</v>
      </c>
      <c r="F152">
        <v>1416</v>
      </c>
      <c r="G152">
        <v>8496</v>
      </c>
    </row>
    <row r="153" spans="2:7" x14ac:dyDescent="0.25">
      <c r="B153" t="s">
        <v>2616</v>
      </c>
      <c r="C153" t="s">
        <v>2617</v>
      </c>
      <c r="D153">
        <v>149</v>
      </c>
      <c r="E153" t="s">
        <v>30</v>
      </c>
      <c r="F153">
        <v>1</v>
      </c>
      <c r="G153">
        <v>149</v>
      </c>
    </row>
    <row r="154" spans="2:7" x14ac:dyDescent="0.25">
      <c r="B154" t="s">
        <v>2618</v>
      </c>
      <c r="C154" t="s">
        <v>2619</v>
      </c>
      <c r="D154">
        <v>1</v>
      </c>
      <c r="E154" t="s">
        <v>30</v>
      </c>
      <c r="F154">
        <v>3221.4</v>
      </c>
      <c r="G154">
        <v>3221.4</v>
      </c>
    </row>
    <row r="155" spans="2:7" x14ac:dyDescent="0.25">
      <c r="B155" t="s">
        <v>2620</v>
      </c>
      <c r="C155" t="s">
        <v>2621</v>
      </c>
      <c r="D155">
        <v>30</v>
      </c>
      <c r="E155" t="s">
        <v>30</v>
      </c>
      <c r="F155">
        <v>1</v>
      </c>
      <c r="G155">
        <v>30</v>
      </c>
    </row>
    <row r="156" spans="2:7" x14ac:dyDescent="0.25">
      <c r="B156" t="s">
        <v>2622</v>
      </c>
      <c r="C156" t="s">
        <v>2623</v>
      </c>
      <c r="D156">
        <v>8</v>
      </c>
      <c r="E156" t="s">
        <v>30</v>
      </c>
      <c r="F156">
        <v>1665.2750000000001</v>
      </c>
      <c r="G156">
        <v>13322.2</v>
      </c>
    </row>
    <row r="157" spans="2:7" x14ac:dyDescent="0.25">
      <c r="B157" t="s">
        <v>2624</v>
      </c>
      <c r="C157" t="s">
        <v>2625</v>
      </c>
      <c r="D157">
        <v>5</v>
      </c>
      <c r="E157" t="s">
        <v>30</v>
      </c>
      <c r="F157">
        <v>1</v>
      </c>
      <c r="G157">
        <v>5</v>
      </c>
    </row>
    <row r="158" spans="2:7" x14ac:dyDescent="0.25">
      <c r="B158" t="s">
        <v>2626</v>
      </c>
      <c r="C158" t="s">
        <v>2627</v>
      </c>
      <c r="D158">
        <v>21</v>
      </c>
      <c r="E158" t="s">
        <v>30</v>
      </c>
      <c r="F158">
        <v>1</v>
      </c>
      <c r="G158">
        <v>21</v>
      </c>
    </row>
    <row r="159" spans="2:7" x14ac:dyDescent="0.25">
      <c r="B159" t="s">
        <v>2628</v>
      </c>
      <c r="C159" t="s">
        <v>2629</v>
      </c>
      <c r="D159">
        <v>1</v>
      </c>
      <c r="E159" t="s">
        <v>30</v>
      </c>
      <c r="F159">
        <v>1309.8</v>
      </c>
      <c r="G159">
        <v>1309.8</v>
      </c>
    </row>
    <row r="160" spans="2:7" x14ac:dyDescent="0.25">
      <c r="B160" t="s">
        <v>2630</v>
      </c>
      <c r="C160" t="s">
        <v>2631</v>
      </c>
      <c r="D160">
        <v>1</v>
      </c>
      <c r="E160" t="s">
        <v>30</v>
      </c>
      <c r="F160">
        <v>2774.18</v>
      </c>
      <c r="G160">
        <v>2774.18</v>
      </c>
    </row>
    <row r="161" spans="2:7" x14ac:dyDescent="0.25">
      <c r="B161" t="s">
        <v>2632</v>
      </c>
      <c r="C161" t="s">
        <v>2633</v>
      </c>
      <c r="D161">
        <v>20</v>
      </c>
      <c r="E161" t="s">
        <v>30</v>
      </c>
      <c r="F161">
        <v>574.66</v>
      </c>
      <c r="G161">
        <v>11493.2</v>
      </c>
    </row>
    <row r="162" spans="2:7" x14ac:dyDescent="0.25">
      <c r="B162" t="s">
        <v>2634</v>
      </c>
      <c r="C162" t="s">
        <v>2635</v>
      </c>
      <c r="D162">
        <v>57</v>
      </c>
      <c r="E162" t="s">
        <v>30</v>
      </c>
      <c r="F162">
        <v>1751.3684210526301</v>
      </c>
      <c r="G162">
        <v>99828</v>
      </c>
    </row>
    <row r="163" spans="2:7" x14ac:dyDescent="0.25">
      <c r="B163" t="s">
        <v>2636</v>
      </c>
      <c r="C163" t="s">
        <v>2637</v>
      </c>
      <c r="D163">
        <v>7</v>
      </c>
      <c r="E163" t="s">
        <v>30</v>
      </c>
      <c r="F163">
        <v>4790.8</v>
      </c>
      <c r="G163">
        <v>33535.599999999999</v>
      </c>
    </row>
    <row r="164" spans="2:7" x14ac:dyDescent="0.25">
      <c r="B164" t="s">
        <v>2638</v>
      </c>
      <c r="C164" t="s">
        <v>2639</v>
      </c>
      <c r="D164">
        <v>7</v>
      </c>
      <c r="E164" t="s">
        <v>30</v>
      </c>
      <c r="F164">
        <v>1886.82</v>
      </c>
      <c r="G164">
        <v>13207.74</v>
      </c>
    </row>
    <row r="165" spans="2:7" x14ac:dyDescent="0.25">
      <c r="B165" t="s">
        <v>2640</v>
      </c>
      <c r="C165" t="s">
        <v>2641</v>
      </c>
      <c r="D165">
        <v>13</v>
      </c>
      <c r="E165" t="s">
        <v>30</v>
      </c>
      <c r="F165">
        <v>2548.8000000000002</v>
      </c>
      <c r="G165">
        <v>33134.400000000001</v>
      </c>
    </row>
    <row r="166" spans="2:7" x14ac:dyDescent="0.25">
      <c r="B166" t="s">
        <v>2642</v>
      </c>
      <c r="C166" t="s">
        <v>2643</v>
      </c>
      <c r="D166">
        <v>13</v>
      </c>
      <c r="E166" t="s">
        <v>30</v>
      </c>
      <c r="F166">
        <v>3265.06</v>
      </c>
      <c r="G166">
        <v>42445.78</v>
      </c>
    </row>
    <row r="167" spans="2:7" x14ac:dyDescent="0.25">
      <c r="B167" t="s">
        <v>2644</v>
      </c>
      <c r="C167" t="s">
        <v>2645</v>
      </c>
      <c r="D167">
        <v>15</v>
      </c>
      <c r="E167" t="s">
        <v>30</v>
      </c>
      <c r="F167">
        <v>3504.6</v>
      </c>
      <c r="G167">
        <v>52569</v>
      </c>
    </row>
    <row r="168" spans="2:7" x14ac:dyDescent="0.25">
      <c r="B168" t="s">
        <v>2646</v>
      </c>
      <c r="C168" t="s">
        <v>2647</v>
      </c>
      <c r="D168">
        <v>2</v>
      </c>
      <c r="E168" t="s">
        <v>30</v>
      </c>
      <c r="F168">
        <v>1</v>
      </c>
      <c r="G168">
        <v>2</v>
      </c>
    </row>
    <row r="169" spans="2:7" x14ac:dyDescent="0.25">
      <c r="B169" t="s">
        <v>2648</v>
      </c>
      <c r="C169" t="s">
        <v>2649</v>
      </c>
      <c r="D169">
        <v>2</v>
      </c>
      <c r="E169" t="s">
        <v>30</v>
      </c>
      <c r="F169">
        <v>1</v>
      </c>
      <c r="G169">
        <v>2</v>
      </c>
    </row>
    <row r="170" spans="2:7" x14ac:dyDescent="0.25">
      <c r="B170" t="s">
        <v>2650</v>
      </c>
      <c r="C170" t="s">
        <v>2651</v>
      </c>
      <c r="D170">
        <v>2</v>
      </c>
      <c r="E170" t="s">
        <v>30</v>
      </c>
      <c r="F170">
        <v>1</v>
      </c>
      <c r="G170">
        <v>2</v>
      </c>
    </row>
    <row r="171" spans="2:7" x14ac:dyDescent="0.25">
      <c r="B171" t="s">
        <v>2652</v>
      </c>
      <c r="C171" t="s">
        <v>2653</v>
      </c>
      <c r="D171">
        <v>11</v>
      </c>
      <c r="E171" t="s">
        <v>30</v>
      </c>
      <c r="F171">
        <v>116.818181818182</v>
      </c>
      <c r="G171">
        <v>1285</v>
      </c>
    </row>
    <row r="172" spans="2:7" x14ac:dyDescent="0.25">
      <c r="B172" t="s">
        <v>2654</v>
      </c>
      <c r="C172" t="s">
        <v>2655</v>
      </c>
      <c r="D172">
        <v>47</v>
      </c>
      <c r="E172" t="s">
        <v>30</v>
      </c>
      <c r="F172">
        <v>1782.55319148936</v>
      </c>
      <c r="G172">
        <v>83780</v>
      </c>
    </row>
    <row r="173" spans="2:7" x14ac:dyDescent="0.25">
      <c r="B173" t="s">
        <v>2656</v>
      </c>
      <c r="C173" t="s">
        <v>2657</v>
      </c>
      <c r="D173">
        <v>11</v>
      </c>
      <c r="E173" t="s">
        <v>30</v>
      </c>
      <c r="F173">
        <v>104.09090909090899</v>
      </c>
      <c r="G173">
        <v>1145</v>
      </c>
    </row>
    <row r="174" spans="2:7" x14ac:dyDescent="0.25">
      <c r="B174" t="s">
        <v>2658</v>
      </c>
      <c r="C174" t="s">
        <v>2659</v>
      </c>
      <c r="D174">
        <v>3</v>
      </c>
      <c r="E174" t="s">
        <v>30</v>
      </c>
      <c r="F174">
        <v>1</v>
      </c>
      <c r="G174">
        <v>3</v>
      </c>
    </row>
    <row r="175" spans="2:7" x14ac:dyDescent="0.25">
      <c r="B175" t="s">
        <v>2660</v>
      </c>
      <c r="C175" t="s">
        <v>2661</v>
      </c>
      <c r="D175">
        <v>1</v>
      </c>
      <c r="E175" t="s">
        <v>30</v>
      </c>
      <c r="F175">
        <v>21238.21</v>
      </c>
      <c r="G175">
        <v>21238.21</v>
      </c>
    </row>
    <row r="176" spans="2:7" x14ac:dyDescent="0.25">
      <c r="B176" t="s">
        <v>2662</v>
      </c>
      <c r="C176" t="s">
        <v>2663</v>
      </c>
      <c r="D176">
        <v>3</v>
      </c>
      <c r="E176" t="s">
        <v>30</v>
      </c>
      <c r="F176">
        <v>403.56</v>
      </c>
      <c r="G176">
        <v>1210.68</v>
      </c>
    </row>
    <row r="177" spans="2:7" x14ac:dyDescent="0.25">
      <c r="B177" t="s">
        <v>2664</v>
      </c>
      <c r="C177" t="s">
        <v>2665</v>
      </c>
      <c r="D177">
        <v>1</v>
      </c>
      <c r="E177" t="s">
        <v>30</v>
      </c>
      <c r="F177">
        <v>10000</v>
      </c>
      <c r="G177">
        <v>10000</v>
      </c>
    </row>
    <row r="178" spans="2:7" x14ac:dyDescent="0.25">
      <c r="B178" t="s">
        <v>2666</v>
      </c>
      <c r="C178" t="s">
        <v>2667</v>
      </c>
      <c r="D178">
        <v>2</v>
      </c>
      <c r="E178" t="s">
        <v>30</v>
      </c>
      <c r="F178">
        <v>154.58000000000001</v>
      </c>
      <c r="G178">
        <v>309.16000000000003</v>
      </c>
    </row>
    <row r="179" spans="2:7" x14ac:dyDescent="0.25">
      <c r="B179" t="s">
        <v>2668</v>
      </c>
      <c r="C179" t="s">
        <v>2669</v>
      </c>
      <c r="D179">
        <v>27</v>
      </c>
      <c r="E179" t="s">
        <v>30</v>
      </c>
      <c r="F179">
        <v>88.5</v>
      </c>
      <c r="G179">
        <v>2389.5</v>
      </c>
    </row>
    <row r="180" spans="2:7" x14ac:dyDescent="0.25">
      <c r="B180" t="s">
        <v>2670</v>
      </c>
      <c r="C180" t="s">
        <v>2671</v>
      </c>
      <c r="D180">
        <v>1</v>
      </c>
      <c r="E180" t="s">
        <v>30</v>
      </c>
      <c r="F180">
        <v>1412.23</v>
      </c>
      <c r="G180">
        <v>1412.23</v>
      </c>
    </row>
    <row r="181" spans="2:7" x14ac:dyDescent="0.25">
      <c r="B181" t="s">
        <v>2672</v>
      </c>
      <c r="C181" t="s">
        <v>2673</v>
      </c>
      <c r="D181">
        <v>3</v>
      </c>
      <c r="E181" t="s">
        <v>30</v>
      </c>
      <c r="F181">
        <v>1</v>
      </c>
      <c r="G181">
        <v>3</v>
      </c>
    </row>
    <row r="182" spans="2:7" x14ac:dyDescent="0.25">
      <c r="B182" t="s">
        <v>2674</v>
      </c>
      <c r="C182" t="s">
        <v>2675</v>
      </c>
      <c r="D182">
        <v>200</v>
      </c>
      <c r="E182" t="s">
        <v>30</v>
      </c>
      <c r="F182">
        <v>45.5</v>
      </c>
      <c r="G182">
        <v>9100</v>
      </c>
    </row>
    <row r="183" spans="2:7" x14ac:dyDescent="0.25">
      <c r="B183" t="s">
        <v>2676</v>
      </c>
      <c r="C183" t="s">
        <v>2677</v>
      </c>
      <c r="D183">
        <v>22</v>
      </c>
      <c r="E183" t="s">
        <v>30</v>
      </c>
      <c r="F183">
        <v>347.82</v>
      </c>
      <c r="G183">
        <v>7652.04</v>
      </c>
    </row>
    <row r="184" spans="2:7" x14ac:dyDescent="0.25">
      <c r="B184" t="s">
        <v>2678</v>
      </c>
      <c r="C184" t="s">
        <v>2679</v>
      </c>
      <c r="D184">
        <v>3</v>
      </c>
      <c r="E184" t="s">
        <v>30</v>
      </c>
      <c r="F184">
        <v>147.5</v>
      </c>
      <c r="G184">
        <v>442.5</v>
      </c>
    </row>
    <row r="185" spans="2:7" x14ac:dyDescent="0.25">
      <c r="B185" t="s">
        <v>2680</v>
      </c>
      <c r="C185" t="s">
        <v>2681</v>
      </c>
      <c r="D185">
        <v>1</v>
      </c>
      <c r="E185" t="s">
        <v>30</v>
      </c>
      <c r="F185">
        <v>5090.26</v>
      </c>
      <c r="G185">
        <v>5090.26</v>
      </c>
    </row>
    <row r="186" spans="2:7" x14ac:dyDescent="0.25">
      <c r="B186" t="s">
        <v>2682</v>
      </c>
      <c r="C186" t="s">
        <v>2683</v>
      </c>
      <c r="D186">
        <v>1</v>
      </c>
      <c r="E186" t="s">
        <v>30</v>
      </c>
      <c r="F186">
        <v>450</v>
      </c>
      <c r="G186">
        <v>450</v>
      </c>
    </row>
    <row r="187" spans="2:7" x14ac:dyDescent="0.25">
      <c r="B187" t="s">
        <v>2684</v>
      </c>
      <c r="C187" t="s">
        <v>2685</v>
      </c>
      <c r="D187">
        <v>259</v>
      </c>
      <c r="E187" t="s">
        <v>30</v>
      </c>
      <c r="F187">
        <v>17.7</v>
      </c>
      <c r="G187">
        <v>4584.3</v>
      </c>
    </row>
    <row r="188" spans="2:7" x14ac:dyDescent="0.25">
      <c r="B188" t="s">
        <v>2686</v>
      </c>
      <c r="C188" t="s">
        <v>2687</v>
      </c>
      <c r="D188">
        <v>289</v>
      </c>
      <c r="E188" t="s">
        <v>30</v>
      </c>
      <c r="F188">
        <v>17.7</v>
      </c>
      <c r="G188">
        <v>5115.3</v>
      </c>
    </row>
    <row r="189" spans="2:7" x14ac:dyDescent="0.25">
      <c r="B189" t="s">
        <v>2688</v>
      </c>
      <c r="C189" t="s">
        <v>2689</v>
      </c>
      <c r="D189">
        <v>498</v>
      </c>
      <c r="E189" t="s">
        <v>30</v>
      </c>
      <c r="F189">
        <v>34.22</v>
      </c>
      <c r="G189">
        <v>17041.560000000001</v>
      </c>
    </row>
    <row r="190" spans="2:7" x14ac:dyDescent="0.25">
      <c r="B190" t="s">
        <v>2690</v>
      </c>
      <c r="C190" t="s">
        <v>2691</v>
      </c>
      <c r="D190">
        <v>20</v>
      </c>
      <c r="E190" t="s">
        <v>30</v>
      </c>
      <c r="F190">
        <v>34.22</v>
      </c>
      <c r="G190">
        <v>684.4</v>
      </c>
    </row>
    <row r="191" spans="2:7" x14ac:dyDescent="0.25">
      <c r="B191" t="s">
        <v>2692</v>
      </c>
      <c r="C191" t="s">
        <v>2693</v>
      </c>
      <c r="D191">
        <v>312</v>
      </c>
      <c r="E191" t="s">
        <v>30</v>
      </c>
      <c r="F191">
        <v>47.2</v>
      </c>
      <c r="G191">
        <v>14726.4</v>
      </c>
    </row>
    <row r="192" spans="2:7" x14ac:dyDescent="0.25">
      <c r="B192" t="s">
        <v>2694</v>
      </c>
      <c r="C192" t="s">
        <v>2695</v>
      </c>
      <c r="D192">
        <v>135</v>
      </c>
      <c r="E192" t="s">
        <v>30</v>
      </c>
      <c r="F192">
        <v>22.42</v>
      </c>
      <c r="G192">
        <v>3026.7</v>
      </c>
    </row>
    <row r="193" spans="2:7" x14ac:dyDescent="0.25">
      <c r="B193" t="s">
        <v>2696</v>
      </c>
      <c r="C193" t="s">
        <v>2697</v>
      </c>
      <c r="D193">
        <v>2</v>
      </c>
      <c r="E193" t="s">
        <v>30</v>
      </c>
      <c r="F193">
        <v>1</v>
      </c>
      <c r="G193">
        <v>2</v>
      </c>
    </row>
    <row r="194" spans="2:7" x14ac:dyDescent="0.25">
      <c r="B194" t="s">
        <v>2698</v>
      </c>
      <c r="C194" t="s">
        <v>2699</v>
      </c>
      <c r="D194">
        <v>2</v>
      </c>
      <c r="E194" t="s">
        <v>30</v>
      </c>
      <c r="F194">
        <v>115.64</v>
      </c>
      <c r="G194">
        <v>231.28</v>
      </c>
    </row>
    <row r="195" spans="2:7" x14ac:dyDescent="0.25">
      <c r="B195" t="s">
        <v>2700</v>
      </c>
      <c r="C195" t="s">
        <v>2701</v>
      </c>
      <c r="D195">
        <v>29</v>
      </c>
      <c r="E195" t="s">
        <v>30</v>
      </c>
      <c r="F195">
        <v>63.72</v>
      </c>
      <c r="G195">
        <v>1847.88</v>
      </c>
    </row>
    <row r="196" spans="2:7" x14ac:dyDescent="0.25">
      <c r="B196" t="s">
        <v>2702</v>
      </c>
      <c r="C196" t="s">
        <v>2703</v>
      </c>
      <c r="D196">
        <v>5</v>
      </c>
      <c r="E196" t="s">
        <v>30</v>
      </c>
      <c r="F196">
        <v>535.95600000000002</v>
      </c>
      <c r="G196">
        <v>2679.78</v>
      </c>
    </row>
    <row r="197" spans="2:7" x14ac:dyDescent="0.25">
      <c r="B197" t="s">
        <v>2704</v>
      </c>
      <c r="C197" t="s">
        <v>2705</v>
      </c>
      <c r="D197">
        <v>1</v>
      </c>
      <c r="E197" t="s">
        <v>30</v>
      </c>
      <c r="F197">
        <v>565.52</v>
      </c>
      <c r="G197">
        <v>565.52</v>
      </c>
    </row>
    <row r="198" spans="2:7" x14ac:dyDescent="0.25">
      <c r="B198" t="s">
        <v>2706</v>
      </c>
      <c r="C198" t="s">
        <v>2707</v>
      </c>
      <c r="D198">
        <v>18</v>
      </c>
      <c r="E198" t="s">
        <v>30</v>
      </c>
      <c r="F198">
        <v>1</v>
      </c>
      <c r="G198">
        <v>18</v>
      </c>
    </row>
    <row r="199" spans="2:7" x14ac:dyDescent="0.25">
      <c r="B199" t="s">
        <v>2708</v>
      </c>
      <c r="C199" t="s">
        <v>2709</v>
      </c>
      <c r="D199">
        <v>19</v>
      </c>
      <c r="E199" t="s">
        <v>30</v>
      </c>
      <c r="F199">
        <v>1</v>
      </c>
      <c r="G199">
        <v>19</v>
      </c>
    </row>
    <row r="200" spans="2:7" x14ac:dyDescent="0.25">
      <c r="B200" t="s">
        <v>2710</v>
      </c>
      <c r="C200" t="s">
        <v>2711</v>
      </c>
      <c r="D200">
        <v>3</v>
      </c>
      <c r="E200" t="s">
        <v>30</v>
      </c>
      <c r="F200">
        <v>461.12333333333299</v>
      </c>
      <c r="G200">
        <v>1383.37</v>
      </c>
    </row>
    <row r="201" spans="2:7" x14ac:dyDescent="0.25">
      <c r="B201" t="s">
        <v>2712</v>
      </c>
      <c r="C201" t="s">
        <v>2713</v>
      </c>
      <c r="D201">
        <v>206</v>
      </c>
      <c r="E201" t="s">
        <v>30</v>
      </c>
      <c r="F201">
        <v>490.90291262135901</v>
      </c>
      <c r="G201">
        <v>101126</v>
      </c>
    </row>
    <row r="202" spans="2:7" x14ac:dyDescent="0.25">
      <c r="B202" t="s">
        <v>2714</v>
      </c>
      <c r="C202" t="s">
        <v>2715</v>
      </c>
      <c r="D202">
        <v>1</v>
      </c>
      <c r="E202" t="s">
        <v>30</v>
      </c>
      <c r="F202">
        <v>2873.3</v>
      </c>
      <c r="G202">
        <v>2873.3</v>
      </c>
    </row>
    <row r="203" spans="2:7" x14ac:dyDescent="0.25">
      <c r="B203" t="s">
        <v>2716</v>
      </c>
      <c r="C203" t="s">
        <v>2717</v>
      </c>
      <c r="D203">
        <v>64</v>
      </c>
      <c r="E203" t="s">
        <v>30</v>
      </c>
      <c r="F203">
        <v>112.5</v>
      </c>
      <c r="G203">
        <v>7200</v>
      </c>
    </row>
    <row r="204" spans="2:7" x14ac:dyDescent="0.25">
      <c r="B204" t="s">
        <v>2718</v>
      </c>
      <c r="C204" t="s">
        <v>2719</v>
      </c>
      <c r="D204">
        <v>50</v>
      </c>
      <c r="E204" t="s">
        <v>30</v>
      </c>
      <c r="F204">
        <v>45.01</v>
      </c>
      <c r="G204">
        <v>2250.5</v>
      </c>
    </row>
    <row r="205" spans="2:7" x14ac:dyDescent="0.25">
      <c r="B205" t="s">
        <v>2720</v>
      </c>
      <c r="C205" t="s">
        <v>2721</v>
      </c>
      <c r="D205">
        <v>167</v>
      </c>
      <c r="E205" t="s">
        <v>30</v>
      </c>
      <c r="F205">
        <v>27</v>
      </c>
      <c r="G205">
        <v>4509</v>
      </c>
    </row>
    <row r="206" spans="2:7" x14ac:dyDescent="0.25">
      <c r="B206" t="s">
        <v>2722</v>
      </c>
      <c r="C206" t="s">
        <v>2723</v>
      </c>
      <c r="D206">
        <v>1</v>
      </c>
      <c r="E206" t="s">
        <v>30</v>
      </c>
      <c r="F206">
        <v>1</v>
      </c>
      <c r="G206">
        <v>1</v>
      </c>
    </row>
    <row r="207" spans="2:7" x14ac:dyDescent="0.25">
      <c r="B207" t="s">
        <v>2724</v>
      </c>
      <c r="C207" t="s">
        <v>2725</v>
      </c>
      <c r="D207">
        <v>1</v>
      </c>
      <c r="E207" t="s">
        <v>30</v>
      </c>
      <c r="F207">
        <v>1937.56</v>
      </c>
      <c r="G207">
        <v>1937.56</v>
      </c>
    </row>
    <row r="208" spans="2:7" x14ac:dyDescent="0.25">
      <c r="B208" t="s">
        <v>2726</v>
      </c>
      <c r="C208" t="s">
        <v>2727</v>
      </c>
      <c r="D208">
        <v>630</v>
      </c>
      <c r="E208" t="s">
        <v>30</v>
      </c>
      <c r="F208">
        <v>23.6</v>
      </c>
      <c r="G208">
        <v>14868</v>
      </c>
    </row>
    <row r="209" spans="2:7" x14ac:dyDescent="0.25">
      <c r="B209" t="s">
        <v>2728</v>
      </c>
      <c r="C209" t="s">
        <v>2729</v>
      </c>
      <c r="D209">
        <v>550</v>
      </c>
      <c r="E209" t="s">
        <v>30</v>
      </c>
      <c r="F209">
        <v>23.6</v>
      </c>
      <c r="G209">
        <v>12980</v>
      </c>
    </row>
    <row r="210" spans="2:7" x14ac:dyDescent="0.25">
      <c r="B210" t="s">
        <v>2730</v>
      </c>
      <c r="C210" t="s">
        <v>2731</v>
      </c>
      <c r="D210">
        <v>16</v>
      </c>
      <c r="E210" t="s">
        <v>30</v>
      </c>
      <c r="F210">
        <v>273.76</v>
      </c>
      <c r="G210">
        <v>4380.16</v>
      </c>
    </row>
    <row r="211" spans="2:7" x14ac:dyDescent="0.25">
      <c r="B211" t="s">
        <v>2732</v>
      </c>
      <c r="C211" t="s">
        <v>2733</v>
      </c>
      <c r="D211">
        <v>16</v>
      </c>
      <c r="E211" t="s">
        <v>30</v>
      </c>
      <c r="F211">
        <v>273.76</v>
      </c>
      <c r="G211">
        <v>4380.16</v>
      </c>
    </row>
    <row r="212" spans="2:7" x14ac:dyDescent="0.25">
      <c r="B212" t="s">
        <v>2734</v>
      </c>
      <c r="C212" t="s">
        <v>2735</v>
      </c>
      <c r="D212">
        <v>1</v>
      </c>
      <c r="E212" t="s">
        <v>30</v>
      </c>
      <c r="F212">
        <v>1165.8399999999999</v>
      </c>
      <c r="G212">
        <v>1165.8399999999999</v>
      </c>
    </row>
    <row r="213" spans="2:7" x14ac:dyDescent="0.25">
      <c r="B213" t="s">
        <v>2736</v>
      </c>
      <c r="C213" t="s">
        <v>2737</v>
      </c>
      <c r="D213">
        <v>5</v>
      </c>
      <c r="E213" t="s">
        <v>30</v>
      </c>
      <c r="F213">
        <v>460.2</v>
      </c>
      <c r="G213">
        <v>2301</v>
      </c>
    </row>
    <row r="214" spans="2:7" x14ac:dyDescent="0.25">
      <c r="B214" t="s">
        <v>2738</v>
      </c>
      <c r="C214" t="s">
        <v>2739</v>
      </c>
      <c r="D214">
        <v>5</v>
      </c>
      <c r="E214" t="s">
        <v>30</v>
      </c>
      <c r="F214">
        <v>627.76</v>
      </c>
      <c r="G214">
        <v>3138.8</v>
      </c>
    </row>
    <row r="215" spans="2:7" x14ac:dyDescent="0.25">
      <c r="B215" t="s">
        <v>2740</v>
      </c>
      <c r="C215" t="s">
        <v>2741</v>
      </c>
      <c r="D215">
        <v>9</v>
      </c>
      <c r="E215" t="s">
        <v>30</v>
      </c>
      <c r="F215">
        <v>283.23</v>
      </c>
      <c r="G215">
        <v>2549.0700000000002</v>
      </c>
    </row>
    <row r="216" spans="2:7" x14ac:dyDescent="0.25">
      <c r="B216" t="s">
        <v>2742</v>
      </c>
      <c r="C216" t="s">
        <v>2743</v>
      </c>
      <c r="D216">
        <v>50</v>
      </c>
      <c r="E216" t="s">
        <v>2213</v>
      </c>
      <c r="F216">
        <v>95.58</v>
      </c>
      <c r="G216">
        <v>4779</v>
      </c>
    </row>
    <row r="217" spans="2:7" x14ac:dyDescent="0.25">
      <c r="B217" t="s">
        <v>2744</v>
      </c>
      <c r="C217" t="s">
        <v>2745</v>
      </c>
      <c r="D217">
        <v>9</v>
      </c>
      <c r="E217" t="s">
        <v>30</v>
      </c>
      <c r="F217">
        <v>370.36888888888899</v>
      </c>
      <c r="G217">
        <v>3333.32</v>
      </c>
    </row>
    <row r="218" spans="2:7" x14ac:dyDescent="0.25">
      <c r="B218" t="s">
        <v>2746</v>
      </c>
      <c r="C218" t="s">
        <v>2747</v>
      </c>
      <c r="D218">
        <v>44</v>
      </c>
      <c r="E218" t="s">
        <v>30</v>
      </c>
      <c r="F218">
        <v>404.74</v>
      </c>
      <c r="G218">
        <v>17808.560000000001</v>
      </c>
    </row>
    <row r="219" spans="2:7" x14ac:dyDescent="0.25">
      <c r="B219" t="s">
        <v>2748</v>
      </c>
      <c r="C219" t="s">
        <v>2749</v>
      </c>
      <c r="D219">
        <v>500</v>
      </c>
      <c r="E219" t="s">
        <v>30</v>
      </c>
      <c r="F219">
        <v>88.5</v>
      </c>
      <c r="G219">
        <v>44250</v>
      </c>
    </row>
    <row r="220" spans="2:7" x14ac:dyDescent="0.25">
      <c r="B220" t="s">
        <v>2750</v>
      </c>
      <c r="C220" t="s">
        <v>2751</v>
      </c>
      <c r="D220">
        <v>1</v>
      </c>
      <c r="E220" t="s">
        <v>30</v>
      </c>
      <c r="F220">
        <v>1206.26</v>
      </c>
      <c r="G220">
        <v>1206.26</v>
      </c>
    </row>
    <row r="221" spans="2:7" x14ac:dyDescent="0.25">
      <c r="B221" t="s">
        <v>2752</v>
      </c>
      <c r="C221" t="s">
        <v>2753</v>
      </c>
      <c r="D221">
        <v>15</v>
      </c>
      <c r="E221" t="s">
        <v>30</v>
      </c>
      <c r="F221">
        <v>519.20000000000005</v>
      </c>
      <c r="G221">
        <v>7788</v>
      </c>
    </row>
    <row r="222" spans="2:7" x14ac:dyDescent="0.25">
      <c r="B222" t="s">
        <v>2754</v>
      </c>
      <c r="C222" t="s">
        <v>2755</v>
      </c>
      <c r="D222">
        <v>2</v>
      </c>
      <c r="E222" t="s">
        <v>30</v>
      </c>
      <c r="F222">
        <v>71.69</v>
      </c>
      <c r="G222">
        <v>143.38</v>
      </c>
    </row>
    <row r="223" spans="2:7" x14ac:dyDescent="0.25">
      <c r="B223" t="s">
        <v>2756</v>
      </c>
      <c r="C223" t="s">
        <v>2757</v>
      </c>
      <c r="D223">
        <v>7</v>
      </c>
      <c r="E223" t="s">
        <v>30</v>
      </c>
      <c r="F223">
        <v>40.119999999999997</v>
      </c>
      <c r="G223">
        <v>280.83999999999997</v>
      </c>
    </row>
    <row r="224" spans="2:7" x14ac:dyDescent="0.25">
      <c r="B224" t="s">
        <v>2758</v>
      </c>
      <c r="C224" t="s">
        <v>2759</v>
      </c>
      <c r="D224">
        <v>2</v>
      </c>
      <c r="E224" t="s">
        <v>30</v>
      </c>
      <c r="F224">
        <v>48.38</v>
      </c>
      <c r="G224">
        <v>96.76</v>
      </c>
    </row>
    <row r="225" spans="2:7" x14ac:dyDescent="0.25">
      <c r="B225" t="s">
        <v>2760</v>
      </c>
      <c r="C225" t="s">
        <v>2761</v>
      </c>
      <c r="D225">
        <v>19</v>
      </c>
      <c r="E225" t="s">
        <v>30</v>
      </c>
      <c r="F225">
        <v>15.93</v>
      </c>
      <c r="G225">
        <v>302.67</v>
      </c>
    </row>
    <row r="226" spans="2:7" x14ac:dyDescent="0.25">
      <c r="B226" t="s">
        <v>2762</v>
      </c>
      <c r="C226" t="s">
        <v>2763</v>
      </c>
      <c r="D226">
        <v>4</v>
      </c>
      <c r="E226" t="s">
        <v>30</v>
      </c>
      <c r="F226">
        <v>41.3</v>
      </c>
      <c r="G226">
        <v>165.2</v>
      </c>
    </row>
    <row r="227" spans="2:7" x14ac:dyDescent="0.25">
      <c r="B227" t="s">
        <v>2764</v>
      </c>
      <c r="C227" t="s">
        <v>2765</v>
      </c>
      <c r="D227">
        <v>1</v>
      </c>
      <c r="E227" t="s">
        <v>30</v>
      </c>
      <c r="F227">
        <v>71.69</v>
      </c>
      <c r="G227">
        <v>71.69</v>
      </c>
    </row>
    <row r="228" spans="2:7" x14ac:dyDescent="0.25">
      <c r="B228" t="s">
        <v>2766</v>
      </c>
      <c r="C228" t="s">
        <v>2767</v>
      </c>
      <c r="D228">
        <v>19</v>
      </c>
      <c r="E228" t="s">
        <v>30</v>
      </c>
      <c r="F228">
        <v>53.215789473684197</v>
      </c>
      <c r="G228">
        <v>1011.1</v>
      </c>
    </row>
    <row r="229" spans="2:7" x14ac:dyDescent="0.25">
      <c r="B229" t="s">
        <v>2768</v>
      </c>
      <c r="C229" t="s">
        <v>2769</v>
      </c>
      <c r="D229">
        <v>5</v>
      </c>
      <c r="E229" t="s">
        <v>30</v>
      </c>
      <c r="F229">
        <v>141.6</v>
      </c>
      <c r="G229">
        <v>708</v>
      </c>
    </row>
    <row r="230" spans="2:7" x14ac:dyDescent="0.25">
      <c r="B230" t="s">
        <v>2770</v>
      </c>
      <c r="C230" t="s">
        <v>2771</v>
      </c>
      <c r="D230">
        <v>10</v>
      </c>
      <c r="E230" t="s">
        <v>30</v>
      </c>
      <c r="F230">
        <v>223.554</v>
      </c>
      <c r="G230">
        <v>2235.54</v>
      </c>
    </row>
    <row r="231" spans="2:7" x14ac:dyDescent="0.25">
      <c r="B231" t="s">
        <v>2772</v>
      </c>
      <c r="C231" t="s">
        <v>2773</v>
      </c>
      <c r="D231">
        <v>2</v>
      </c>
      <c r="E231" t="s">
        <v>30</v>
      </c>
      <c r="F231">
        <v>101.15</v>
      </c>
      <c r="G231">
        <v>202.3</v>
      </c>
    </row>
    <row r="232" spans="2:7" x14ac:dyDescent="0.25">
      <c r="B232" t="s">
        <v>2774</v>
      </c>
      <c r="C232" t="s">
        <v>2775</v>
      </c>
      <c r="D232">
        <v>1</v>
      </c>
      <c r="E232" t="s">
        <v>30</v>
      </c>
      <c r="F232">
        <v>106.73</v>
      </c>
      <c r="G232">
        <v>106.73</v>
      </c>
    </row>
    <row r="233" spans="2:7" x14ac:dyDescent="0.25">
      <c r="B233" t="s">
        <v>2776</v>
      </c>
      <c r="C233" t="s">
        <v>2777</v>
      </c>
      <c r="D233">
        <v>6</v>
      </c>
      <c r="E233" t="s">
        <v>30</v>
      </c>
      <c r="F233">
        <v>1</v>
      </c>
      <c r="G233">
        <v>6</v>
      </c>
    </row>
    <row r="234" spans="2:7" x14ac:dyDescent="0.25">
      <c r="B234" t="s">
        <v>2778</v>
      </c>
      <c r="C234" t="s">
        <v>2779</v>
      </c>
      <c r="D234">
        <v>26</v>
      </c>
      <c r="E234" t="s">
        <v>30</v>
      </c>
      <c r="F234">
        <v>269.58461538461501</v>
      </c>
      <c r="G234">
        <v>7009.2</v>
      </c>
    </row>
    <row r="235" spans="2:7" x14ac:dyDescent="0.25">
      <c r="B235" t="s">
        <v>2780</v>
      </c>
      <c r="C235" t="s">
        <v>2781</v>
      </c>
      <c r="D235">
        <v>28</v>
      </c>
      <c r="E235" t="s">
        <v>30</v>
      </c>
      <c r="F235">
        <v>188.8</v>
      </c>
      <c r="G235">
        <v>5286.4</v>
      </c>
    </row>
    <row r="236" spans="2:7" x14ac:dyDescent="0.25">
      <c r="B236" t="s">
        <v>2782</v>
      </c>
      <c r="C236" t="s">
        <v>2783</v>
      </c>
      <c r="D236">
        <v>5</v>
      </c>
      <c r="E236" t="s">
        <v>30</v>
      </c>
      <c r="F236">
        <v>188.8</v>
      </c>
      <c r="G236">
        <v>944</v>
      </c>
    </row>
    <row r="237" spans="2:7" x14ac:dyDescent="0.25">
      <c r="B237" t="s">
        <v>2784</v>
      </c>
      <c r="C237" t="s">
        <v>2785</v>
      </c>
      <c r="D237">
        <v>2</v>
      </c>
      <c r="E237" t="s">
        <v>30</v>
      </c>
      <c r="F237">
        <v>1</v>
      </c>
      <c r="G237">
        <v>2</v>
      </c>
    </row>
    <row r="238" spans="2:7" x14ac:dyDescent="0.25">
      <c r="B238" t="s">
        <v>2786</v>
      </c>
      <c r="C238" t="s">
        <v>2787</v>
      </c>
      <c r="D238">
        <v>3</v>
      </c>
      <c r="E238" t="s">
        <v>30</v>
      </c>
      <c r="F238">
        <v>108.503333333333</v>
      </c>
      <c r="G238">
        <v>325.51</v>
      </c>
    </row>
    <row r="239" spans="2:7" x14ac:dyDescent="0.25">
      <c r="B239" t="s">
        <v>2788</v>
      </c>
      <c r="C239" t="s">
        <v>2789</v>
      </c>
      <c r="D239">
        <v>6</v>
      </c>
      <c r="E239" t="s">
        <v>30</v>
      </c>
      <c r="F239">
        <v>548.35333333333301</v>
      </c>
      <c r="G239">
        <v>3290.12</v>
      </c>
    </row>
    <row r="240" spans="2:7" x14ac:dyDescent="0.25">
      <c r="B240" t="s">
        <v>2790</v>
      </c>
      <c r="C240" t="s">
        <v>2791</v>
      </c>
      <c r="D240">
        <v>23</v>
      </c>
      <c r="E240" t="s">
        <v>30</v>
      </c>
      <c r="F240">
        <v>1261.4347826087001</v>
      </c>
      <c r="G240">
        <v>29013</v>
      </c>
    </row>
    <row r="241" spans="2:7" x14ac:dyDescent="0.25">
      <c r="B241" t="s">
        <v>2792</v>
      </c>
      <c r="C241" t="s">
        <v>2793</v>
      </c>
      <c r="D241">
        <v>45</v>
      </c>
      <c r="E241" t="s">
        <v>30</v>
      </c>
      <c r="F241">
        <v>6900</v>
      </c>
      <c r="G241">
        <v>310500</v>
      </c>
    </row>
    <row r="242" spans="2:7" x14ac:dyDescent="0.25">
      <c r="B242" t="s">
        <v>2794</v>
      </c>
      <c r="C242" t="s">
        <v>2795</v>
      </c>
      <c r="D242">
        <v>39</v>
      </c>
      <c r="E242" t="s">
        <v>30</v>
      </c>
      <c r="F242">
        <v>7600</v>
      </c>
      <c r="G242">
        <v>296400</v>
      </c>
    </row>
    <row r="243" spans="2:7" x14ac:dyDescent="0.25">
      <c r="B243" t="s">
        <v>2796</v>
      </c>
      <c r="C243" t="s">
        <v>2797</v>
      </c>
      <c r="D243">
        <v>19</v>
      </c>
      <c r="E243" t="s">
        <v>30</v>
      </c>
      <c r="F243">
        <v>6900</v>
      </c>
      <c r="G243">
        <v>131100</v>
      </c>
    </row>
    <row r="244" spans="2:7" x14ac:dyDescent="0.25">
      <c r="B244" t="s">
        <v>2798</v>
      </c>
      <c r="C244" t="s">
        <v>2799</v>
      </c>
      <c r="D244">
        <v>3</v>
      </c>
      <c r="E244" t="s">
        <v>30</v>
      </c>
      <c r="F244">
        <v>4838</v>
      </c>
      <c r="G244">
        <v>14514</v>
      </c>
    </row>
    <row r="245" spans="2:7" x14ac:dyDescent="0.25">
      <c r="B245" t="s">
        <v>2800</v>
      </c>
      <c r="C245" t="s">
        <v>2801</v>
      </c>
      <c r="D245">
        <v>128</v>
      </c>
      <c r="E245" t="s">
        <v>30</v>
      </c>
      <c r="F245">
        <v>1</v>
      </c>
      <c r="G245">
        <v>128</v>
      </c>
    </row>
    <row r="246" spans="2:7" x14ac:dyDescent="0.25">
      <c r="B246" t="s">
        <v>2802</v>
      </c>
      <c r="C246" t="s">
        <v>2803</v>
      </c>
      <c r="D246">
        <v>3</v>
      </c>
      <c r="E246" t="s">
        <v>30</v>
      </c>
      <c r="F246">
        <v>1</v>
      </c>
      <c r="G246">
        <v>3</v>
      </c>
    </row>
    <row r="247" spans="2:7" x14ac:dyDescent="0.25">
      <c r="B247" t="s">
        <v>2804</v>
      </c>
      <c r="C247" t="s">
        <v>2805</v>
      </c>
      <c r="D247">
        <v>10</v>
      </c>
      <c r="E247" t="s">
        <v>30</v>
      </c>
      <c r="F247">
        <v>1</v>
      </c>
      <c r="G247">
        <v>10</v>
      </c>
    </row>
    <row r="248" spans="2:7" x14ac:dyDescent="0.25">
      <c r="B248" t="s">
        <v>2806</v>
      </c>
      <c r="C248" t="s">
        <v>2807</v>
      </c>
      <c r="D248">
        <v>250</v>
      </c>
      <c r="E248" t="s">
        <v>30</v>
      </c>
      <c r="F248">
        <v>171.1</v>
      </c>
      <c r="G248">
        <v>42775</v>
      </c>
    </row>
    <row r="249" spans="2:7" x14ac:dyDescent="0.25">
      <c r="B249" t="s">
        <v>2808</v>
      </c>
      <c r="C249" t="s">
        <v>2809</v>
      </c>
      <c r="D249">
        <v>1</v>
      </c>
      <c r="E249" t="s">
        <v>30</v>
      </c>
      <c r="F249">
        <v>1</v>
      </c>
      <c r="G249">
        <v>1</v>
      </c>
    </row>
    <row r="250" spans="2:7" x14ac:dyDescent="0.25">
      <c r="B250" t="s">
        <v>2810</v>
      </c>
      <c r="C250" t="s">
        <v>2811</v>
      </c>
      <c r="D250">
        <v>1</v>
      </c>
      <c r="E250" t="s">
        <v>30</v>
      </c>
      <c r="F250">
        <v>1</v>
      </c>
      <c r="G250">
        <v>1</v>
      </c>
    </row>
    <row r="251" spans="2:7" x14ac:dyDescent="0.25">
      <c r="B251" t="s">
        <v>2812</v>
      </c>
      <c r="C251" t="s">
        <v>2813</v>
      </c>
      <c r="D251">
        <v>1</v>
      </c>
      <c r="E251" t="s">
        <v>30</v>
      </c>
      <c r="F251">
        <v>1</v>
      </c>
      <c r="G251">
        <v>1</v>
      </c>
    </row>
    <row r="252" spans="2:7" x14ac:dyDescent="0.25">
      <c r="B252" t="s">
        <v>2814</v>
      </c>
      <c r="C252" t="s">
        <v>2815</v>
      </c>
      <c r="D252">
        <v>1</v>
      </c>
      <c r="E252" t="s">
        <v>30</v>
      </c>
      <c r="F252">
        <v>89831.039999999994</v>
      </c>
      <c r="G252">
        <v>89831.039999999994</v>
      </c>
    </row>
    <row r="253" spans="2:7" x14ac:dyDescent="0.25">
      <c r="B253" t="s">
        <v>2816</v>
      </c>
      <c r="C253" t="s">
        <v>2817</v>
      </c>
      <c r="D253">
        <v>95</v>
      </c>
      <c r="E253" t="s">
        <v>2371</v>
      </c>
      <c r="F253">
        <v>7.08</v>
      </c>
      <c r="G253">
        <v>672.6</v>
      </c>
    </row>
    <row r="254" spans="2:7" x14ac:dyDescent="0.25">
      <c r="B254" t="s">
        <v>2818</v>
      </c>
      <c r="C254" t="s">
        <v>2819</v>
      </c>
      <c r="D254">
        <v>8</v>
      </c>
      <c r="E254" t="s">
        <v>30</v>
      </c>
      <c r="F254">
        <v>584.1</v>
      </c>
      <c r="G254">
        <v>4672.8</v>
      </c>
    </row>
    <row r="255" spans="2:7" x14ac:dyDescent="0.25">
      <c r="B255" t="s">
        <v>2820</v>
      </c>
      <c r="C255" t="s">
        <v>2821</v>
      </c>
      <c r="D255">
        <v>1</v>
      </c>
      <c r="E255" t="s">
        <v>30</v>
      </c>
      <c r="F255">
        <v>28320</v>
      </c>
      <c r="G255">
        <v>28320</v>
      </c>
    </row>
    <row r="256" spans="2:7" x14ac:dyDescent="0.25">
      <c r="B256" t="s">
        <v>2822</v>
      </c>
      <c r="C256" t="s">
        <v>2823</v>
      </c>
      <c r="D256">
        <v>1</v>
      </c>
      <c r="E256" t="s">
        <v>30</v>
      </c>
      <c r="F256">
        <v>1</v>
      </c>
      <c r="G256">
        <v>1</v>
      </c>
    </row>
    <row r="257" spans="2:7" x14ac:dyDescent="0.25">
      <c r="B257" t="s">
        <v>2824</v>
      </c>
      <c r="C257" t="s">
        <v>2825</v>
      </c>
      <c r="D257">
        <v>3</v>
      </c>
      <c r="E257" t="s">
        <v>2826</v>
      </c>
      <c r="F257">
        <v>1410.1</v>
      </c>
      <c r="G257">
        <v>4230.3</v>
      </c>
    </row>
    <row r="258" spans="2:7" x14ac:dyDescent="0.25">
      <c r="B258" t="s">
        <v>2827</v>
      </c>
      <c r="C258" t="s">
        <v>2828</v>
      </c>
      <c r="D258">
        <v>9</v>
      </c>
      <c r="E258" t="s">
        <v>30</v>
      </c>
      <c r="F258">
        <v>23.9</v>
      </c>
      <c r="G258">
        <v>215.1</v>
      </c>
    </row>
    <row r="259" spans="2:7" x14ac:dyDescent="0.25">
      <c r="B259" t="s">
        <v>2829</v>
      </c>
      <c r="C259" t="s">
        <v>2830</v>
      </c>
      <c r="D259">
        <v>18</v>
      </c>
      <c r="E259" t="s">
        <v>30</v>
      </c>
      <c r="F259">
        <v>607.70000000000005</v>
      </c>
      <c r="G259">
        <v>10938.6</v>
      </c>
    </row>
    <row r="260" spans="2:7" x14ac:dyDescent="0.25">
      <c r="B260" t="s">
        <v>2831</v>
      </c>
      <c r="C260" t="s">
        <v>2832</v>
      </c>
      <c r="D260">
        <v>15</v>
      </c>
      <c r="E260" t="s">
        <v>30</v>
      </c>
      <c r="F260">
        <v>324.5</v>
      </c>
      <c r="G260">
        <v>4867.5</v>
      </c>
    </row>
    <row r="261" spans="2:7" x14ac:dyDescent="0.25">
      <c r="B261" t="s">
        <v>2833</v>
      </c>
      <c r="C261" t="s">
        <v>2834</v>
      </c>
      <c r="D261">
        <v>6</v>
      </c>
      <c r="E261" t="s">
        <v>30</v>
      </c>
      <c r="F261">
        <v>324.5</v>
      </c>
      <c r="G261">
        <v>1947</v>
      </c>
    </row>
    <row r="262" spans="2:7" x14ac:dyDescent="0.25">
      <c r="B262" t="s">
        <v>2835</v>
      </c>
      <c r="C262" t="s">
        <v>2836</v>
      </c>
      <c r="D262">
        <v>15</v>
      </c>
      <c r="E262" t="s">
        <v>30</v>
      </c>
      <c r="F262">
        <v>324.5</v>
      </c>
      <c r="G262">
        <v>4867.5</v>
      </c>
    </row>
    <row r="263" spans="2:7" x14ac:dyDescent="0.25">
      <c r="B263" t="s">
        <v>2837</v>
      </c>
      <c r="C263" t="s">
        <v>2838</v>
      </c>
      <c r="D263">
        <v>15</v>
      </c>
      <c r="E263" t="s">
        <v>30</v>
      </c>
      <c r="F263">
        <v>324.5</v>
      </c>
      <c r="G263">
        <v>4867.5</v>
      </c>
    </row>
    <row r="264" spans="2:7" x14ac:dyDescent="0.25">
      <c r="B264" t="s">
        <v>2839</v>
      </c>
      <c r="C264" t="s">
        <v>2840</v>
      </c>
      <c r="D264">
        <v>15</v>
      </c>
      <c r="E264" t="s">
        <v>30</v>
      </c>
      <c r="F264">
        <v>202.96</v>
      </c>
      <c r="G264">
        <v>3044.4</v>
      </c>
    </row>
    <row r="265" spans="2:7" x14ac:dyDescent="0.25">
      <c r="B265" t="s">
        <v>2841</v>
      </c>
      <c r="C265" t="s">
        <v>2842</v>
      </c>
      <c r="D265">
        <v>8</v>
      </c>
      <c r="E265" t="s">
        <v>30</v>
      </c>
      <c r="F265">
        <v>324.5</v>
      </c>
      <c r="G265">
        <v>2596</v>
      </c>
    </row>
    <row r="266" spans="2:7" x14ac:dyDescent="0.25">
      <c r="B266" t="s">
        <v>2843</v>
      </c>
      <c r="C266" t="s">
        <v>2844</v>
      </c>
      <c r="D266">
        <v>14</v>
      </c>
      <c r="E266" t="s">
        <v>30</v>
      </c>
      <c r="F266">
        <v>88.5</v>
      </c>
      <c r="G266">
        <v>1239</v>
      </c>
    </row>
    <row r="267" spans="2:7" x14ac:dyDescent="0.25">
      <c r="B267" t="s">
        <v>2845</v>
      </c>
      <c r="C267" t="s">
        <v>2846</v>
      </c>
      <c r="D267">
        <v>12</v>
      </c>
      <c r="E267" t="s">
        <v>30</v>
      </c>
      <c r="F267">
        <v>87.32</v>
      </c>
      <c r="G267">
        <v>1047.8399999999999</v>
      </c>
    </row>
    <row r="268" spans="2:7" x14ac:dyDescent="0.25">
      <c r="B268" t="s">
        <v>2847</v>
      </c>
      <c r="C268" t="s">
        <v>2848</v>
      </c>
      <c r="D268">
        <v>11</v>
      </c>
      <c r="E268" t="s">
        <v>30</v>
      </c>
      <c r="F268">
        <v>87.32</v>
      </c>
      <c r="G268">
        <v>960.52</v>
      </c>
    </row>
    <row r="269" spans="2:7" x14ac:dyDescent="0.25">
      <c r="B269" t="s">
        <v>2849</v>
      </c>
      <c r="C269" t="s">
        <v>2850</v>
      </c>
      <c r="D269">
        <v>2</v>
      </c>
      <c r="E269" t="s">
        <v>30</v>
      </c>
      <c r="F269">
        <v>87.32</v>
      </c>
      <c r="G269">
        <v>174.64</v>
      </c>
    </row>
    <row r="270" spans="2:7" x14ac:dyDescent="0.25">
      <c r="B270" t="s">
        <v>2851</v>
      </c>
      <c r="C270" t="s">
        <v>2852</v>
      </c>
      <c r="D270">
        <v>5</v>
      </c>
      <c r="E270" t="s">
        <v>30</v>
      </c>
      <c r="F270">
        <v>87.32</v>
      </c>
      <c r="G270">
        <v>436.6</v>
      </c>
    </row>
    <row r="271" spans="2:7" x14ac:dyDescent="0.25">
      <c r="B271" t="s">
        <v>2853</v>
      </c>
      <c r="C271" t="s">
        <v>2854</v>
      </c>
      <c r="D271">
        <v>30</v>
      </c>
      <c r="E271" t="s">
        <v>30</v>
      </c>
      <c r="F271">
        <v>236</v>
      </c>
      <c r="G271">
        <v>7080</v>
      </c>
    </row>
    <row r="272" spans="2:7" x14ac:dyDescent="0.25">
      <c r="B272" t="s">
        <v>2855</v>
      </c>
      <c r="C272" t="s">
        <v>2856</v>
      </c>
      <c r="D272">
        <v>3</v>
      </c>
      <c r="E272" t="s">
        <v>30</v>
      </c>
      <c r="F272">
        <v>935.74</v>
      </c>
      <c r="G272">
        <v>2807.22</v>
      </c>
    </row>
    <row r="273" spans="2:7" x14ac:dyDescent="0.25">
      <c r="B273" t="s">
        <v>2857</v>
      </c>
      <c r="C273" t="s">
        <v>2858</v>
      </c>
      <c r="D273">
        <v>3</v>
      </c>
      <c r="E273" t="s">
        <v>30</v>
      </c>
      <c r="F273">
        <v>673.78</v>
      </c>
      <c r="G273">
        <v>2021.34</v>
      </c>
    </row>
    <row r="274" spans="2:7" x14ac:dyDescent="0.25">
      <c r="B274" t="s">
        <v>2859</v>
      </c>
      <c r="C274" t="s">
        <v>2860</v>
      </c>
      <c r="D274">
        <v>3</v>
      </c>
      <c r="E274" t="s">
        <v>30</v>
      </c>
      <c r="F274">
        <v>1</v>
      </c>
      <c r="G274">
        <v>3</v>
      </c>
    </row>
    <row r="275" spans="2:7" x14ac:dyDescent="0.25">
      <c r="B275" t="s">
        <v>2861</v>
      </c>
      <c r="C275" t="s">
        <v>2862</v>
      </c>
      <c r="D275">
        <v>14</v>
      </c>
      <c r="E275" t="s">
        <v>30</v>
      </c>
      <c r="F275">
        <v>1</v>
      </c>
      <c r="G275">
        <v>14</v>
      </c>
    </row>
    <row r="276" spans="2:7" x14ac:dyDescent="0.25">
      <c r="B276" t="s">
        <v>2863</v>
      </c>
      <c r="C276" t="s">
        <v>2864</v>
      </c>
      <c r="D276">
        <v>2</v>
      </c>
      <c r="E276" t="s">
        <v>30</v>
      </c>
      <c r="F276">
        <v>922.76</v>
      </c>
      <c r="G276">
        <v>1845.52</v>
      </c>
    </row>
    <row r="277" spans="2:7" x14ac:dyDescent="0.25">
      <c r="B277" t="s">
        <v>2865</v>
      </c>
      <c r="C277" t="s">
        <v>2866</v>
      </c>
      <c r="D277">
        <v>92</v>
      </c>
      <c r="E277" t="s">
        <v>30</v>
      </c>
      <c r="F277">
        <v>133.25</v>
      </c>
      <c r="G277">
        <v>12259</v>
      </c>
    </row>
    <row r="278" spans="2:7" x14ac:dyDescent="0.25">
      <c r="B278" t="s">
        <v>2867</v>
      </c>
      <c r="C278" t="s">
        <v>2868</v>
      </c>
      <c r="D278">
        <v>36</v>
      </c>
      <c r="E278" t="s">
        <v>30</v>
      </c>
      <c r="F278">
        <v>29.5</v>
      </c>
      <c r="G278">
        <v>1062</v>
      </c>
    </row>
    <row r="279" spans="2:7" x14ac:dyDescent="0.25">
      <c r="B279" t="s">
        <v>2869</v>
      </c>
      <c r="C279" t="s">
        <v>2870</v>
      </c>
      <c r="D279">
        <v>5</v>
      </c>
      <c r="E279" t="s">
        <v>30</v>
      </c>
      <c r="F279">
        <v>17.7</v>
      </c>
      <c r="G279">
        <v>88.5</v>
      </c>
    </row>
    <row r="280" spans="2:7" x14ac:dyDescent="0.25">
      <c r="B280" t="s">
        <v>2871</v>
      </c>
      <c r="C280" t="s">
        <v>2872</v>
      </c>
      <c r="D280">
        <v>1910</v>
      </c>
      <c r="E280" t="s">
        <v>30</v>
      </c>
      <c r="F280">
        <v>25.3937172774869</v>
      </c>
      <c r="G280">
        <v>48502</v>
      </c>
    </row>
    <row r="281" spans="2:7" x14ac:dyDescent="0.25">
      <c r="B281" t="s">
        <v>2873</v>
      </c>
      <c r="C281" t="s">
        <v>2874</v>
      </c>
      <c r="D281">
        <v>98</v>
      </c>
      <c r="E281" t="s">
        <v>30</v>
      </c>
      <c r="F281">
        <v>405</v>
      </c>
      <c r="G281">
        <v>39690</v>
      </c>
    </row>
    <row r="282" spans="2:7" x14ac:dyDescent="0.25">
      <c r="B282" t="s">
        <v>2875</v>
      </c>
      <c r="C282" t="s">
        <v>2876</v>
      </c>
      <c r="D282">
        <v>20</v>
      </c>
      <c r="E282" t="s">
        <v>30</v>
      </c>
      <c r="F282">
        <v>53.64</v>
      </c>
      <c r="G282">
        <v>1072.8</v>
      </c>
    </row>
    <row r="283" spans="2:7" x14ac:dyDescent="0.25">
      <c r="B283" t="s">
        <v>2877</v>
      </c>
      <c r="C283" t="s">
        <v>2878</v>
      </c>
      <c r="D283">
        <v>18</v>
      </c>
      <c r="E283" t="s">
        <v>30</v>
      </c>
      <c r="F283">
        <v>2018.12777777778</v>
      </c>
      <c r="G283">
        <v>36326.300000000003</v>
      </c>
    </row>
    <row r="284" spans="2:7" x14ac:dyDescent="0.25">
      <c r="B284" t="s">
        <v>2879</v>
      </c>
      <c r="C284" t="s">
        <v>2880</v>
      </c>
      <c r="D284">
        <v>11</v>
      </c>
      <c r="E284" t="s">
        <v>30</v>
      </c>
      <c r="F284">
        <v>1932.0909090909099</v>
      </c>
      <c r="G284">
        <v>21253</v>
      </c>
    </row>
    <row r="285" spans="2:7" x14ac:dyDescent="0.25">
      <c r="B285" t="s">
        <v>2881</v>
      </c>
      <c r="C285" t="s">
        <v>2882</v>
      </c>
      <c r="D285">
        <v>33</v>
      </c>
      <c r="E285" t="s">
        <v>30</v>
      </c>
      <c r="F285">
        <v>2478</v>
      </c>
      <c r="G285">
        <v>81774</v>
      </c>
    </row>
    <row r="286" spans="2:7" x14ac:dyDescent="0.25">
      <c r="B286" t="s">
        <v>2883</v>
      </c>
      <c r="C286" t="s">
        <v>2884</v>
      </c>
      <c r="D286">
        <v>4</v>
      </c>
      <c r="E286" t="s">
        <v>30</v>
      </c>
      <c r="F286">
        <v>487.07</v>
      </c>
      <c r="G286">
        <v>1948.28</v>
      </c>
    </row>
    <row r="287" spans="2:7" x14ac:dyDescent="0.25">
      <c r="B287" t="s">
        <v>2885</v>
      </c>
      <c r="C287" t="s">
        <v>2886</v>
      </c>
      <c r="D287">
        <v>15</v>
      </c>
      <c r="E287" t="s">
        <v>30</v>
      </c>
      <c r="F287">
        <v>1</v>
      </c>
      <c r="G287">
        <v>15</v>
      </c>
    </row>
    <row r="288" spans="2:7" x14ac:dyDescent="0.25">
      <c r="B288" t="s">
        <v>2887</v>
      </c>
      <c r="C288" t="s">
        <v>2888</v>
      </c>
      <c r="D288">
        <v>616</v>
      </c>
      <c r="E288" t="s">
        <v>30</v>
      </c>
      <c r="F288">
        <v>82.6</v>
      </c>
      <c r="G288">
        <v>50881.599999999999</v>
      </c>
    </row>
    <row r="289" spans="2:7" x14ac:dyDescent="0.25">
      <c r="B289" t="s">
        <v>2889</v>
      </c>
      <c r="C289" t="s">
        <v>2890</v>
      </c>
      <c r="D289">
        <v>43</v>
      </c>
      <c r="E289" t="s">
        <v>1202</v>
      </c>
      <c r="F289">
        <v>1</v>
      </c>
      <c r="G289">
        <v>43</v>
      </c>
    </row>
    <row r="290" spans="2:7" x14ac:dyDescent="0.25">
      <c r="B290" t="s">
        <v>2891</v>
      </c>
      <c r="C290" t="s">
        <v>2892</v>
      </c>
      <c r="D290">
        <v>18</v>
      </c>
      <c r="E290" t="s">
        <v>30</v>
      </c>
      <c r="F290">
        <v>1</v>
      </c>
      <c r="G290">
        <v>18</v>
      </c>
    </row>
    <row r="291" spans="2:7" x14ac:dyDescent="0.25">
      <c r="B291" t="s">
        <v>2893</v>
      </c>
      <c r="C291" t="s">
        <v>2894</v>
      </c>
      <c r="D291">
        <v>323</v>
      </c>
      <c r="E291" t="s">
        <v>30</v>
      </c>
      <c r="F291">
        <v>74.34</v>
      </c>
      <c r="G291">
        <v>24011.82</v>
      </c>
    </row>
    <row r="292" spans="2:7" x14ac:dyDescent="0.25">
      <c r="B292" t="s">
        <v>2895</v>
      </c>
      <c r="C292" t="s">
        <v>2896</v>
      </c>
      <c r="D292">
        <v>6</v>
      </c>
      <c r="E292" t="s">
        <v>30</v>
      </c>
      <c r="F292">
        <v>1</v>
      </c>
      <c r="G292">
        <v>6</v>
      </c>
    </row>
    <row r="293" spans="2:7" x14ac:dyDescent="0.25">
      <c r="B293" t="s">
        <v>2897</v>
      </c>
      <c r="C293" t="s">
        <v>2898</v>
      </c>
      <c r="D293">
        <v>10</v>
      </c>
      <c r="E293" t="s">
        <v>30</v>
      </c>
      <c r="F293">
        <v>1</v>
      </c>
      <c r="G293">
        <v>10</v>
      </c>
    </row>
    <row r="294" spans="2:7" x14ac:dyDescent="0.25">
      <c r="B294" t="s">
        <v>2899</v>
      </c>
      <c r="C294" t="s">
        <v>2900</v>
      </c>
      <c r="D294">
        <v>16</v>
      </c>
      <c r="E294" t="s">
        <v>30</v>
      </c>
      <c r="F294">
        <v>221.625</v>
      </c>
      <c r="G294">
        <v>3546</v>
      </c>
    </row>
    <row r="295" spans="2:7" x14ac:dyDescent="0.25">
      <c r="B295" t="s">
        <v>2901</v>
      </c>
      <c r="C295" t="s">
        <v>2902</v>
      </c>
      <c r="D295">
        <v>50</v>
      </c>
      <c r="E295" t="s">
        <v>30</v>
      </c>
      <c r="F295">
        <v>295</v>
      </c>
      <c r="G295">
        <v>14750</v>
      </c>
    </row>
    <row r="296" spans="2:7" x14ac:dyDescent="0.25">
      <c r="B296" t="s">
        <v>2903</v>
      </c>
      <c r="C296" t="s">
        <v>2904</v>
      </c>
      <c r="D296">
        <v>4</v>
      </c>
      <c r="E296" t="s">
        <v>30</v>
      </c>
      <c r="F296">
        <v>1</v>
      </c>
      <c r="G296">
        <v>4</v>
      </c>
    </row>
    <row r="297" spans="2:7" x14ac:dyDescent="0.25">
      <c r="B297" t="s">
        <v>2905</v>
      </c>
      <c r="C297" t="s">
        <v>2906</v>
      </c>
      <c r="D297">
        <v>4</v>
      </c>
      <c r="E297" t="s">
        <v>30</v>
      </c>
      <c r="F297">
        <v>1</v>
      </c>
      <c r="G297">
        <v>4</v>
      </c>
    </row>
    <row r="298" spans="2:7" x14ac:dyDescent="0.25">
      <c r="B298" t="s">
        <v>2907</v>
      </c>
      <c r="C298" t="s">
        <v>2908</v>
      </c>
      <c r="D298">
        <v>4</v>
      </c>
      <c r="E298" t="s">
        <v>30</v>
      </c>
      <c r="F298">
        <v>201.1</v>
      </c>
      <c r="G298">
        <v>804.4</v>
      </c>
    </row>
    <row r="299" spans="2:7" x14ac:dyDescent="0.25">
      <c r="B299" t="s">
        <v>2909</v>
      </c>
      <c r="C299" t="s">
        <v>2910</v>
      </c>
      <c r="D299">
        <v>4</v>
      </c>
      <c r="E299" t="s">
        <v>30</v>
      </c>
      <c r="F299">
        <v>79.807500000000005</v>
      </c>
      <c r="G299">
        <v>319.23</v>
      </c>
    </row>
    <row r="300" spans="2:7" x14ac:dyDescent="0.25">
      <c r="B300" t="s">
        <v>2911</v>
      </c>
      <c r="C300" t="s">
        <v>2912</v>
      </c>
      <c r="D300">
        <v>8</v>
      </c>
      <c r="E300" t="s">
        <v>30</v>
      </c>
      <c r="F300">
        <v>330.4</v>
      </c>
      <c r="G300">
        <v>2643.2</v>
      </c>
    </row>
    <row r="301" spans="2:7" x14ac:dyDescent="0.25">
      <c r="B301" t="s">
        <v>2913</v>
      </c>
      <c r="C301" t="s">
        <v>2914</v>
      </c>
      <c r="D301">
        <v>2</v>
      </c>
      <c r="E301" t="s">
        <v>30</v>
      </c>
      <c r="F301">
        <v>189.3</v>
      </c>
      <c r="G301">
        <v>378.6</v>
      </c>
    </row>
    <row r="302" spans="2:7" x14ac:dyDescent="0.25">
      <c r="B302" t="s">
        <v>2915</v>
      </c>
      <c r="C302" t="s">
        <v>2916</v>
      </c>
      <c r="D302">
        <v>35</v>
      </c>
      <c r="E302" t="s">
        <v>30</v>
      </c>
      <c r="F302">
        <v>80.239999999999995</v>
      </c>
      <c r="G302">
        <v>2808.4</v>
      </c>
    </row>
    <row r="303" spans="2:7" x14ac:dyDescent="0.25">
      <c r="B303" t="s">
        <v>2917</v>
      </c>
      <c r="C303" t="s">
        <v>2918</v>
      </c>
      <c r="D303">
        <v>2</v>
      </c>
      <c r="E303" t="s">
        <v>30</v>
      </c>
      <c r="F303">
        <v>513.29999999999995</v>
      </c>
      <c r="G303">
        <v>1026.5999999999999</v>
      </c>
    </row>
    <row r="304" spans="2:7" x14ac:dyDescent="0.25">
      <c r="B304" t="s">
        <v>2919</v>
      </c>
      <c r="C304" t="s">
        <v>2920</v>
      </c>
      <c r="D304">
        <v>16</v>
      </c>
      <c r="E304" t="s">
        <v>30</v>
      </c>
      <c r="F304">
        <v>41.3</v>
      </c>
      <c r="G304">
        <v>660.8</v>
      </c>
    </row>
    <row r="305" spans="2:7" x14ac:dyDescent="0.25">
      <c r="B305" t="s">
        <v>2921</v>
      </c>
      <c r="C305" t="s">
        <v>2922</v>
      </c>
      <c r="D305">
        <v>7</v>
      </c>
      <c r="E305" t="s">
        <v>30</v>
      </c>
      <c r="F305">
        <v>47.2</v>
      </c>
      <c r="G305">
        <v>330.4</v>
      </c>
    </row>
    <row r="306" spans="2:7" x14ac:dyDescent="0.25">
      <c r="B306" t="s">
        <v>2923</v>
      </c>
      <c r="C306" t="s">
        <v>2924</v>
      </c>
      <c r="D306">
        <v>4</v>
      </c>
      <c r="E306" t="s">
        <v>30</v>
      </c>
      <c r="F306">
        <v>515.66</v>
      </c>
      <c r="G306">
        <v>2062.64</v>
      </c>
    </row>
    <row r="307" spans="2:7" x14ac:dyDescent="0.25">
      <c r="B307" t="s">
        <v>2925</v>
      </c>
      <c r="C307" t="s">
        <v>2926</v>
      </c>
      <c r="D307">
        <v>1611</v>
      </c>
      <c r="E307" t="s">
        <v>30</v>
      </c>
      <c r="F307">
        <v>117</v>
      </c>
      <c r="G307">
        <v>188487</v>
      </c>
    </row>
    <row r="308" spans="2:7" x14ac:dyDescent="0.25">
      <c r="B308" t="s">
        <v>2927</v>
      </c>
      <c r="C308" t="s">
        <v>2928</v>
      </c>
      <c r="D308">
        <v>3879</v>
      </c>
      <c r="E308" t="s">
        <v>30</v>
      </c>
      <c r="F308">
        <v>108.01</v>
      </c>
      <c r="G308">
        <v>418970.79</v>
      </c>
    </row>
    <row r="309" spans="2:7" x14ac:dyDescent="0.25">
      <c r="B309" t="s">
        <v>2929</v>
      </c>
      <c r="C309" t="s">
        <v>2930</v>
      </c>
      <c r="D309">
        <v>1</v>
      </c>
      <c r="E309" t="s">
        <v>30</v>
      </c>
      <c r="F309">
        <v>198</v>
      </c>
      <c r="G309">
        <v>198</v>
      </c>
    </row>
    <row r="310" spans="2:7" x14ac:dyDescent="0.25">
      <c r="B310" t="s">
        <v>2931</v>
      </c>
      <c r="C310" t="s">
        <v>2932</v>
      </c>
      <c r="D310">
        <v>2</v>
      </c>
      <c r="E310" t="s">
        <v>30</v>
      </c>
      <c r="F310">
        <v>198</v>
      </c>
      <c r="G310">
        <v>396</v>
      </c>
    </row>
    <row r="311" spans="2:7" x14ac:dyDescent="0.25">
      <c r="B311" t="s">
        <v>2933</v>
      </c>
      <c r="C311" t="s">
        <v>2934</v>
      </c>
      <c r="D311">
        <v>10</v>
      </c>
      <c r="E311" t="s">
        <v>30</v>
      </c>
      <c r="F311">
        <v>496.73</v>
      </c>
      <c r="G311">
        <v>4967.3</v>
      </c>
    </row>
    <row r="312" spans="2:7" x14ac:dyDescent="0.25">
      <c r="B312" t="s">
        <v>2935</v>
      </c>
      <c r="C312" t="s">
        <v>2936</v>
      </c>
      <c r="D312">
        <v>5</v>
      </c>
      <c r="E312" t="s">
        <v>30</v>
      </c>
      <c r="F312">
        <v>885.76</v>
      </c>
      <c r="G312">
        <v>4428.8</v>
      </c>
    </row>
    <row r="313" spans="2:7" x14ac:dyDescent="0.25">
      <c r="B313" t="s">
        <v>2937</v>
      </c>
      <c r="C313" t="s">
        <v>2938</v>
      </c>
      <c r="D313">
        <v>3</v>
      </c>
      <c r="E313" t="s">
        <v>30</v>
      </c>
      <c r="F313">
        <v>1598.9</v>
      </c>
      <c r="G313">
        <v>4796.7</v>
      </c>
    </row>
    <row r="314" spans="2:7" x14ac:dyDescent="0.25">
      <c r="B314" t="s">
        <v>2939</v>
      </c>
      <c r="C314" t="s">
        <v>2940</v>
      </c>
      <c r="D314">
        <v>5</v>
      </c>
      <c r="E314" t="s">
        <v>30</v>
      </c>
      <c r="F314">
        <v>205.32</v>
      </c>
      <c r="G314">
        <v>1026.5999999999999</v>
      </c>
    </row>
    <row r="315" spans="2:7" x14ac:dyDescent="0.25">
      <c r="B315" t="s">
        <v>2941</v>
      </c>
      <c r="C315" t="s">
        <v>2942</v>
      </c>
      <c r="D315">
        <v>2</v>
      </c>
      <c r="E315" t="s">
        <v>30</v>
      </c>
      <c r="F315">
        <v>206.5</v>
      </c>
      <c r="G315">
        <v>413</v>
      </c>
    </row>
    <row r="316" spans="2:7" x14ac:dyDescent="0.25">
      <c r="B316" t="s">
        <v>2943</v>
      </c>
      <c r="C316" t="s">
        <v>2944</v>
      </c>
      <c r="D316">
        <v>40</v>
      </c>
      <c r="E316" t="s">
        <v>30</v>
      </c>
      <c r="F316">
        <v>1</v>
      </c>
      <c r="G316">
        <v>40</v>
      </c>
    </row>
    <row r="317" spans="2:7" x14ac:dyDescent="0.25">
      <c r="B317" t="s">
        <v>2945</v>
      </c>
      <c r="C317" t="s">
        <v>2946</v>
      </c>
      <c r="D317">
        <v>16</v>
      </c>
      <c r="E317" t="s">
        <v>2826</v>
      </c>
      <c r="F317">
        <v>3422</v>
      </c>
      <c r="G317">
        <v>54752</v>
      </c>
    </row>
    <row r="318" spans="2:7" x14ac:dyDescent="0.25">
      <c r="B318" t="s">
        <v>2947</v>
      </c>
      <c r="C318" t="s">
        <v>2948</v>
      </c>
      <c r="D318">
        <v>4</v>
      </c>
      <c r="E318" t="s">
        <v>30</v>
      </c>
      <c r="F318">
        <v>1</v>
      </c>
      <c r="G318">
        <v>4</v>
      </c>
    </row>
    <row r="319" spans="2:7" x14ac:dyDescent="0.25">
      <c r="B319" t="s">
        <v>2949</v>
      </c>
      <c r="C319" t="s">
        <v>2950</v>
      </c>
      <c r="D319">
        <v>1</v>
      </c>
      <c r="E319" t="s">
        <v>30</v>
      </c>
      <c r="F319">
        <v>690.3</v>
      </c>
      <c r="G319">
        <v>690.3</v>
      </c>
    </row>
    <row r="320" spans="2:7" x14ac:dyDescent="0.25">
      <c r="B320" t="s">
        <v>2951</v>
      </c>
      <c r="C320" t="s">
        <v>2952</v>
      </c>
      <c r="D320">
        <v>6</v>
      </c>
      <c r="E320" t="s">
        <v>30</v>
      </c>
      <c r="F320">
        <v>153.4</v>
      </c>
      <c r="G320">
        <v>920.4</v>
      </c>
    </row>
    <row r="321" spans="2:7" x14ac:dyDescent="0.25">
      <c r="B321" t="s">
        <v>2953</v>
      </c>
      <c r="C321" t="s">
        <v>576</v>
      </c>
      <c r="D321">
        <v>45</v>
      </c>
      <c r="E321" t="s">
        <v>30</v>
      </c>
      <c r="F321">
        <v>589.96</v>
      </c>
      <c r="G321">
        <v>26548.2</v>
      </c>
    </row>
    <row r="322" spans="2:7" x14ac:dyDescent="0.25">
      <c r="B322" t="s">
        <v>2954</v>
      </c>
      <c r="C322" t="s">
        <v>2955</v>
      </c>
      <c r="D322">
        <v>2</v>
      </c>
      <c r="E322" t="s">
        <v>30</v>
      </c>
      <c r="F322">
        <v>151.34</v>
      </c>
      <c r="G322">
        <v>302.68</v>
      </c>
    </row>
    <row r="323" spans="2:7" x14ac:dyDescent="0.25">
      <c r="B323" t="s">
        <v>2956</v>
      </c>
      <c r="C323" t="s">
        <v>2957</v>
      </c>
      <c r="D323">
        <v>6</v>
      </c>
      <c r="E323" t="s">
        <v>30</v>
      </c>
      <c r="F323">
        <v>162.84</v>
      </c>
      <c r="G323">
        <v>977.04</v>
      </c>
    </row>
    <row r="324" spans="2:7" x14ac:dyDescent="0.25">
      <c r="B324" t="s">
        <v>2958</v>
      </c>
      <c r="C324" t="s">
        <v>2959</v>
      </c>
      <c r="D324">
        <v>1495</v>
      </c>
      <c r="E324" t="s">
        <v>30</v>
      </c>
      <c r="F324">
        <v>84.37</v>
      </c>
      <c r="G324">
        <v>126133.15</v>
      </c>
    </row>
    <row r="325" spans="2:7" x14ac:dyDescent="0.25">
      <c r="B325" t="s">
        <v>2960</v>
      </c>
      <c r="C325" t="s">
        <v>2961</v>
      </c>
      <c r="D325">
        <v>16</v>
      </c>
      <c r="E325" t="s">
        <v>30</v>
      </c>
      <c r="F325">
        <v>1003</v>
      </c>
      <c r="G325">
        <v>16048</v>
      </c>
    </row>
    <row r="326" spans="2:7" x14ac:dyDescent="0.25">
      <c r="B326" t="s">
        <v>2962</v>
      </c>
      <c r="C326" t="s">
        <v>2963</v>
      </c>
      <c r="D326">
        <v>4</v>
      </c>
      <c r="E326" t="s">
        <v>30</v>
      </c>
      <c r="F326">
        <v>837.8</v>
      </c>
      <c r="G326">
        <v>3351.2</v>
      </c>
    </row>
    <row r="327" spans="2:7" x14ac:dyDescent="0.25">
      <c r="B327" t="s">
        <v>2964</v>
      </c>
      <c r="C327" t="s">
        <v>2965</v>
      </c>
      <c r="D327">
        <v>9</v>
      </c>
      <c r="E327" t="s">
        <v>30</v>
      </c>
      <c r="F327">
        <v>837.8</v>
      </c>
      <c r="G327">
        <v>7540.2</v>
      </c>
    </row>
    <row r="328" spans="2:7" x14ac:dyDescent="0.25">
      <c r="B328" t="s">
        <v>2966</v>
      </c>
      <c r="C328" t="s">
        <v>2967</v>
      </c>
      <c r="D328">
        <v>46</v>
      </c>
      <c r="E328" t="s">
        <v>2968</v>
      </c>
      <c r="F328">
        <v>126.26</v>
      </c>
      <c r="G328">
        <v>5807.96</v>
      </c>
    </row>
    <row r="329" spans="2:7" x14ac:dyDescent="0.25">
      <c r="B329" t="s">
        <v>2969</v>
      </c>
      <c r="C329" t="s">
        <v>2970</v>
      </c>
      <c r="D329">
        <v>41</v>
      </c>
      <c r="E329" t="s">
        <v>2968</v>
      </c>
      <c r="F329">
        <v>126.26</v>
      </c>
      <c r="G329">
        <v>5176.66</v>
      </c>
    </row>
    <row r="330" spans="2:7" x14ac:dyDescent="0.25">
      <c r="B330" t="s">
        <v>2971</v>
      </c>
      <c r="C330" t="s">
        <v>2972</v>
      </c>
      <c r="D330">
        <v>39</v>
      </c>
      <c r="E330" t="s">
        <v>2968</v>
      </c>
      <c r="F330">
        <v>126.26</v>
      </c>
      <c r="G330">
        <v>4924.1400000000003</v>
      </c>
    </row>
    <row r="331" spans="2:7" x14ac:dyDescent="0.25">
      <c r="B331" t="s">
        <v>2973</v>
      </c>
      <c r="C331" t="s">
        <v>2974</v>
      </c>
      <c r="D331">
        <v>48</v>
      </c>
      <c r="E331" t="s">
        <v>2968</v>
      </c>
      <c r="F331">
        <v>126.26</v>
      </c>
      <c r="G331">
        <v>6060.48</v>
      </c>
    </row>
    <row r="332" spans="2:7" x14ac:dyDescent="0.25">
      <c r="B332" t="s">
        <v>2975</v>
      </c>
      <c r="C332" t="s">
        <v>2976</v>
      </c>
      <c r="D332">
        <v>37</v>
      </c>
      <c r="E332" t="s">
        <v>2968</v>
      </c>
      <c r="F332">
        <v>126.26</v>
      </c>
      <c r="G332">
        <v>4671.62</v>
      </c>
    </row>
    <row r="333" spans="2:7" x14ac:dyDescent="0.25">
      <c r="B333" t="s">
        <v>2977</v>
      </c>
      <c r="C333" t="s">
        <v>2978</v>
      </c>
      <c r="D333">
        <v>41</v>
      </c>
      <c r="E333" t="s">
        <v>2968</v>
      </c>
      <c r="F333">
        <v>126.26</v>
      </c>
      <c r="G333">
        <v>5176.66</v>
      </c>
    </row>
    <row r="334" spans="2:7" x14ac:dyDescent="0.25">
      <c r="B334" t="s">
        <v>2979</v>
      </c>
      <c r="C334" t="s">
        <v>2980</v>
      </c>
      <c r="D334">
        <v>37</v>
      </c>
      <c r="E334" t="s">
        <v>2968</v>
      </c>
      <c r="F334">
        <v>126.26</v>
      </c>
      <c r="G334">
        <v>4671.62</v>
      </c>
    </row>
    <row r="335" spans="2:7" x14ac:dyDescent="0.25">
      <c r="B335" t="s">
        <v>2981</v>
      </c>
      <c r="C335" t="s">
        <v>2982</v>
      </c>
      <c r="D335">
        <v>3</v>
      </c>
      <c r="E335" t="s">
        <v>30</v>
      </c>
      <c r="F335">
        <v>1</v>
      </c>
      <c r="G335">
        <v>3</v>
      </c>
    </row>
    <row r="336" spans="2:7" x14ac:dyDescent="0.25">
      <c r="B336" t="s">
        <v>2983</v>
      </c>
      <c r="C336" t="s">
        <v>2984</v>
      </c>
      <c r="D336">
        <v>5</v>
      </c>
      <c r="E336" t="s">
        <v>30</v>
      </c>
      <c r="F336">
        <v>956.2</v>
      </c>
      <c r="G336">
        <v>4781</v>
      </c>
    </row>
    <row r="337" spans="2:7" x14ac:dyDescent="0.25">
      <c r="B337" t="s">
        <v>2985</v>
      </c>
      <c r="C337" t="s">
        <v>2986</v>
      </c>
      <c r="D337">
        <v>1</v>
      </c>
      <c r="E337" t="s">
        <v>30</v>
      </c>
      <c r="F337">
        <v>1</v>
      </c>
      <c r="G337">
        <v>1</v>
      </c>
    </row>
    <row r="338" spans="2:7" x14ac:dyDescent="0.25">
      <c r="B338" t="s">
        <v>2987</v>
      </c>
      <c r="C338" t="s">
        <v>2988</v>
      </c>
      <c r="D338">
        <v>24</v>
      </c>
      <c r="E338" t="s">
        <v>30</v>
      </c>
      <c r="F338">
        <v>1</v>
      </c>
      <c r="G338">
        <v>24</v>
      </c>
    </row>
    <row r="339" spans="2:7" x14ac:dyDescent="0.25">
      <c r="B339" t="s">
        <v>2989</v>
      </c>
      <c r="C339" t="s">
        <v>2990</v>
      </c>
      <c r="D339">
        <v>9</v>
      </c>
      <c r="E339" t="s">
        <v>30</v>
      </c>
      <c r="F339">
        <v>1</v>
      </c>
      <c r="G339">
        <v>9</v>
      </c>
    </row>
    <row r="340" spans="2:7" x14ac:dyDescent="0.25">
      <c r="B340" t="s">
        <v>2991</v>
      </c>
      <c r="C340" t="s">
        <v>2992</v>
      </c>
      <c r="D340">
        <v>4</v>
      </c>
      <c r="E340" t="s">
        <v>30</v>
      </c>
      <c r="F340">
        <v>164.02</v>
      </c>
      <c r="G340">
        <v>656.08</v>
      </c>
    </row>
    <row r="341" spans="2:7" x14ac:dyDescent="0.25">
      <c r="B341" t="s">
        <v>2993</v>
      </c>
      <c r="C341" t="s">
        <v>2994</v>
      </c>
      <c r="D341">
        <v>9</v>
      </c>
      <c r="E341" t="s">
        <v>30</v>
      </c>
      <c r="F341">
        <v>3504.6</v>
      </c>
      <c r="G341">
        <v>31541.4</v>
      </c>
    </row>
    <row r="342" spans="2:7" x14ac:dyDescent="0.25">
      <c r="B342" t="s">
        <v>2995</v>
      </c>
      <c r="C342" t="s">
        <v>2996</v>
      </c>
      <c r="D342">
        <v>5</v>
      </c>
      <c r="E342" t="s">
        <v>30</v>
      </c>
      <c r="F342">
        <v>92.04</v>
      </c>
      <c r="G342">
        <v>460.2</v>
      </c>
    </row>
    <row r="343" spans="2:7" x14ac:dyDescent="0.25">
      <c r="B343" t="s">
        <v>2997</v>
      </c>
      <c r="C343" t="s">
        <v>2998</v>
      </c>
      <c r="D343">
        <v>219</v>
      </c>
      <c r="E343" t="s">
        <v>30</v>
      </c>
      <c r="F343">
        <v>130.97999999999999</v>
      </c>
      <c r="G343">
        <v>28684.62</v>
      </c>
    </row>
    <row r="344" spans="2:7" x14ac:dyDescent="0.25">
      <c r="B344" t="s">
        <v>2999</v>
      </c>
      <c r="C344" t="s">
        <v>3000</v>
      </c>
      <c r="D344">
        <v>50</v>
      </c>
      <c r="E344" t="s">
        <v>30</v>
      </c>
      <c r="F344">
        <v>29.5</v>
      </c>
      <c r="G344">
        <v>1475</v>
      </c>
    </row>
    <row r="345" spans="2:7" x14ac:dyDescent="0.25">
      <c r="B345" t="s">
        <v>3001</v>
      </c>
      <c r="C345" t="s">
        <v>3002</v>
      </c>
      <c r="D345">
        <v>46</v>
      </c>
      <c r="E345" t="s">
        <v>30</v>
      </c>
      <c r="F345">
        <v>1770</v>
      </c>
      <c r="G345">
        <v>81420</v>
      </c>
    </row>
    <row r="346" spans="2:7" x14ac:dyDescent="0.25">
      <c r="B346" t="s">
        <v>3003</v>
      </c>
      <c r="C346" t="s">
        <v>3004</v>
      </c>
      <c r="D346">
        <v>5</v>
      </c>
      <c r="E346" t="s">
        <v>30</v>
      </c>
      <c r="F346">
        <v>7788</v>
      </c>
      <c r="G346">
        <v>38940</v>
      </c>
    </row>
    <row r="347" spans="2:7" x14ac:dyDescent="0.25">
      <c r="B347" t="s">
        <v>3005</v>
      </c>
      <c r="C347" t="s">
        <v>3006</v>
      </c>
      <c r="D347">
        <v>3</v>
      </c>
      <c r="E347" t="s">
        <v>30</v>
      </c>
      <c r="F347">
        <v>1</v>
      </c>
      <c r="G347">
        <v>3</v>
      </c>
    </row>
    <row r="348" spans="2:7" x14ac:dyDescent="0.25">
      <c r="B348" t="s">
        <v>3007</v>
      </c>
      <c r="C348" t="s">
        <v>3008</v>
      </c>
      <c r="D348">
        <v>9</v>
      </c>
      <c r="E348" t="s">
        <v>30</v>
      </c>
      <c r="F348">
        <v>1162.3</v>
      </c>
      <c r="G348">
        <v>10460.700000000001</v>
      </c>
    </row>
    <row r="349" spans="2:7" x14ac:dyDescent="0.25">
      <c r="B349" t="s">
        <v>3009</v>
      </c>
      <c r="C349" t="s">
        <v>3010</v>
      </c>
      <c r="D349">
        <v>876</v>
      </c>
      <c r="E349" t="s">
        <v>30</v>
      </c>
      <c r="F349">
        <v>10.832876712328799</v>
      </c>
      <c r="G349">
        <v>9489.6</v>
      </c>
    </row>
    <row r="350" spans="2:7" x14ac:dyDescent="0.25">
      <c r="B350" t="s">
        <v>3011</v>
      </c>
      <c r="C350" t="s">
        <v>3012</v>
      </c>
      <c r="D350">
        <v>300</v>
      </c>
      <c r="E350" t="s">
        <v>30</v>
      </c>
      <c r="F350">
        <v>70.8</v>
      </c>
      <c r="G350">
        <v>21240</v>
      </c>
    </row>
    <row r="351" spans="2:7" x14ac:dyDescent="0.25">
      <c r="B351" t="s">
        <v>3013</v>
      </c>
      <c r="C351" t="s">
        <v>3014</v>
      </c>
      <c r="D351">
        <v>200</v>
      </c>
      <c r="E351" t="s">
        <v>30</v>
      </c>
      <c r="F351">
        <v>2200</v>
      </c>
      <c r="G351">
        <v>440000</v>
      </c>
    </row>
    <row r="352" spans="2:7" x14ac:dyDescent="0.25">
      <c r="B352" t="s">
        <v>3015</v>
      </c>
      <c r="C352" t="s">
        <v>3016</v>
      </c>
      <c r="D352">
        <v>1</v>
      </c>
      <c r="E352" t="s">
        <v>30</v>
      </c>
      <c r="F352">
        <v>572.29999999999995</v>
      </c>
      <c r="G352">
        <v>572.29999999999995</v>
      </c>
    </row>
    <row r="353" spans="2:7" x14ac:dyDescent="0.25">
      <c r="B353" t="s">
        <v>3017</v>
      </c>
      <c r="C353" t="s">
        <v>3018</v>
      </c>
      <c r="D353">
        <v>37</v>
      </c>
      <c r="E353" t="s">
        <v>30</v>
      </c>
      <c r="F353">
        <v>141.6</v>
      </c>
      <c r="G353">
        <v>5239.2</v>
      </c>
    </row>
    <row r="354" spans="2:7" x14ac:dyDescent="0.25">
      <c r="B354" t="s">
        <v>3019</v>
      </c>
      <c r="C354" t="s">
        <v>3020</v>
      </c>
      <c r="D354">
        <v>32</v>
      </c>
      <c r="E354" t="s">
        <v>30</v>
      </c>
      <c r="F354">
        <v>141.6</v>
      </c>
      <c r="G354">
        <v>4531.2</v>
      </c>
    </row>
    <row r="355" spans="2:7" x14ac:dyDescent="0.25">
      <c r="B355" t="s">
        <v>3021</v>
      </c>
      <c r="C355" t="s">
        <v>3022</v>
      </c>
      <c r="D355">
        <v>37</v>
      </c>
      <c r="E355" t="s">
        <v>30</v>
      </c>
      <c r="F355">
        <v>141.6</v>
      </c>
      <c r="G355">
        <v>5239.2</v>
      </c>
    </row>
    <row r="356" spans="2:7" x14ac:dyDescent="0.25">
      <c r="B356" t="s">
        <v>3023</v>
      </c>
      <c r="C356" t="s">
        <v>3024</v>
      </c>
      <c r="D356">
        <v>37</v>
      </c>
      <c r="E356" t="s">
        <v>30</v>
      </c>
      <c r="F356">
        <v>41.3</v>
      </c>
      <c r="G356">
        <v>1528.1</v>
      </c>
    </row>
    <row r="357" spans="2:7" x14ac:dyDescent="0.25">
      <c r="B357" t="s">
        <v>3025</v>
      </c>
      <c r="C357" t="s">
        <v>3026</v>
      </c>
      <c r="D357">
        <v>32</v>
      </c>
      <c r="E357" t="s">
        <v>30</v>
      </c>
      <c r="F357">
        <v>41.3</v>
      </c>
      <c r="G357">
        <v>1321.6</v>
      </c>
    </row>
    <row r="358" spans="2:7" x14ac:dyDescent="0.25">
      <c r="B358" t="s">
        <v>3027</v>
      </c>
      <c r="C358" t="s">
        <v>3028</v>
      </c>
      <c r="D358">
        <v>37</v>
      </c>
      <c r="E358" t="s">
        <v>30</v>
      </c>
      <c r="F358">
        <v>41.3</v>
      </c>
      <c r="G358">
        <v>1528.1</v>
      </c>
    </row>
    <row r="359" spans="2:7" x14ac:dyDescent="0.25">
      <c r="B359" t="s">
        <v>3029</v>
      </c>
      <c r="C359" t="s">
        <v>3030</v>
      </c>
      <c r="D359">
        <v>27</v>
      </c>
      <c r="E359" t="s">
        <v>30</v>
      </c>
      <c r="F359">
        <v>141.6</v>
      </c>
      <c r="G359">
        <v>3823.2</v>
      </c>
    </row>
    <row r="360" spans="2:7" x14ac:dyDescent="0.25">
      <c r="B360" t="s">
        <v>3031</v>
      </c>
      <c r="C360" t="s">
        <v>3032</v>
      </c>
      <c r="D360">
        <v>37</v>
      </c>
      <c r="E360" t="s">
        <v>30</v>
      </c>
      <c r="F360">
        <v>182.9</v>
      </c>
      <c r="G360">
        <v>6767.3</v>
      </c>
    </row>
    <row r="361" spans="2:7" x14ac:dyDescent="0.25">
      <c r="B361" t="s">
        <v>3033</v>
      </c>
      <c r="C361" t="s">
        <v>3034</v>
      </c>
      <c r="D361">
        <v>37</v>
      </c>
      <c r="E361" t="s">
        <v>30</v>
      </c>
      <c r="F361">
        <v>141.6</v>
      </c>
      <c r="G361">
        <v>5239.2</v>
      </c>
    </row>
    <row r="362" spans="2:7" x14ac:dyDescent="0.25">
      <c r="B362" t="s">
        <v>3035</v>
      </c>
      <c r="C362" t="s">
        <v>3036</v>
      </c>
      <c r="D362">
        <v>50</v>
      </c>
      <c r="E362" t="s">
        <v>30</v>
      </c>
      <c r="F362">
        <v>141.6</v>
      </c>
      <c r="G362">
        <v>7080</v>
      </c>
    </row>
    <row r="363" spans="2:7" x14ac:dyDescent="0.25">
      <c r="B363" t="s">
        <v>3037</v>
      </c>
      <c r="C363" t="s">
        <v>3038</v>
      </c>
      <c r="D363">
        <v>2</v>
      </c>
      <c r="E363" t="s">
        <v>30</v>
      </c>
      <c r="F363">
        <v>12980.26</v>
      </c>
      <c r="G363">
        <v>25960.52</v>
      </c>
    </row>
    <row r="364" spans="2:7" x14ac:dyDescent="0.25">
      <c r="B364" t="s">
        <v>3039</v>
      </c>
      <c r="C364" t="s">
        <v>3040</v>
      </c>
      <c r="D364">
        <v>40</v>
      </c>
      <c r="E364" t="s">
        <v>30</v>
      </c>
      <c r="F364">
        <v>295</v>
      </c>
      <c r="G364">
        <v>11800</v>
      </c>
    </row>
    <row r="365" spans="2:7" x14ac:dyDescent="0.25">
      <c r="B365" t="s">
        <v>3041</v>
      </c>
      <c r="C365" t="s">
        <v>3042</v>
      </c>
      <c r="D365">
        <v>200</v>
      </c>
      <c r="E365" t="s">
        <v>30</v>
      </c>
      <c r="F365">
        <v>1</v>
      </c>
      <c r="G365">
        <v>200</v>
      </c>
    </row>
    <row r="366" spans="2:7" x14ac:dyDescent="0.25">
      <c r="B366" t="s">
        <v>3043</v>
      </c>
      <c r="C366" t="s">
        <v>3044</v>
      </c>
      <c r="D366">
        <v>2</v>
      </c>
      <c r="E366" t="s">
        <v>30</v>
      </c>
      <c r="F366">
        <v>2773</v>
      </c>
      <c r="G366">
        <v>5546</v>
      </c>
    </row>
    <row r="367" spans="2:7" x14ac:dyDescent="0.25">
      <c r="B367" t="s">
        <v>3045</v>
      </c>
      <c r="C367" t="s">
        <v>3046</v>
      </c>
      <c r="D367">
        <v>9</v>
      </c>
      <c r="E367" t="s">
        <v>30</v>
      </c>
      <c r="F367">
        <v>2330.5</v>
      </c>
      <c r="G367">
        <v>20974.5</v>
      </c>
    </row>
    <row r="368" spans="2:7" x14ac:dyDescent="0.25">
      <c r="B368" t="s">
        <v>3047</v>
      </c>
      <c r="C368" t="s">
        <v>3048</v>
      </c>
      <c r="D368">
        <v>2</v>
      </c>
      <c r="E368" t="s">
        <v>30</v>
      </c>
      <c r="F368">
        <v>3417.87</v>
      </c>
      <c r="G368">
        <v>6835.74</v>
      </c>
    </row>
    <row r="369" spans="2:7" x14ac:dyDescent="0.25">
      <c r="B369" t="s">
        <v>3049</v>
      </c>
      <c r="C369" t="s">
        <v>3050</v>
      </c>
      <c r="D369">
        <v>9</v>
      </c>
      <c r="E369" t="s">
        <v>30</v>
      </c>
      <c r="F369">
        <v>405</v>
      </c>
      <c r="G369">
        <v>3645</v>
      </c>
    </row>
    <row r="370" spans="2:7" x14ac:dyDescent="0.25">
      <c r="B370" t="s">
        <v>3051</v>
      </c>
      <c r="C370" t="s">
        <v>3052</v>
      </c>
      <c r="D370">
        <v>250</v>
      </c>
      <c r="E370" t="s">
        <v>30</v>
      </c>
      <c r="F370">
        <v>27.14</v>
      </c>
      <c r="G370">
        <v>6785</v>
      </c>
    </row>
    <row r="371" spans="2:7" x14ac:dyDescent="0.25">
      <c r="B371" t="s">
        <v>3053</v>
      </c>
      <c r="C371" t="s">
        <v>3054</v>
      </c>
      <c r="D371">
        <v>4</v>
      </c>
      <c r="E371" t="s">
        <v>200</v>
      </c>
      <c r="F371">
        <v>1</v>
      </c>
      <c r="G371">
        <v>4</v>
      </c>
    </row>
    <row r="372" spans="2:7" x14ac:dyDescent="0.25">
      <c r="B372" t="s">
        <v>3055</v>
      </c>
      <c r="C372" t="s">
        <v>3056</v>
      </c>
      <c r="D372">
        <v>746</v>
      </c>
      <c r="E372" t="s">
        <v>30</v>
      </c>
      <c r="F372">
        <v>324.5</v>
      </c>
      <c r="G372">
        <v>242077</v>
      </c>
    </row>
    <row r="373" spans="2:7" x14ac:dyDescent="0.25">
      <c r="B373" t="s">
        <v>3057</v>
      </c>
      <c r="C373" t="s">
        <v>3058</v>
      </c>
      <c r="D373">
        <v>261</v>
      </c>
      <c r="E373" t="s">
        <v>30</v>
      </c>
      <c r="F373">
        <v>882.07034482758604</v>
      </c>
      <c r="G373">
        <v>230220.36</v>
      </c>
    </row>
    <row r="374" spans="2:7" x14ac:dyDescent="0.25">
      <c r="B374" t="s">
        <v>3059</v>
      </c>
      <c r="C374" t="s">
        <v>3060</v>
      </c>
      <c r="D374">
        <v>332</v>
      </c>
      <c r="E374" t="s">
        <v>30</v>
      </c>
      <c r="F374">
        <v>65.264156626505994</v>
      </c>
      <c r="G374">
        <v>21667.7</v>
      </c>
    </row>
    <row r="375" spans="2:7" x14ac:dyDescent="0.25">
      <c r="B375" t="s">
        <v>3061</v>
      </c>
      <c r="C375" t="s">
        <v>3062</v>
      </c>
      <c r="D375">
        <v>70</v>
      </c>
      <c r="E375" t="s">
        <v>30</v>
      </c>
      <c r="F375">
        <v>223.02</v>
      </c>
      <c r="G375">
        <v>15611.4</v>
      </c>
    </row>
    <row r="376" spans="2:7" x14ac:dyDescent="0.25">
      <c r="B376" t="s">
        <v>3063</v>
      </c>
      <c r="C376" t="s">
        <v>3064</v>
      </c>
      <c r="D376">
        <v>81</v>
      </c>
      <c r="E376" t="s">
        <v>30</v>
      </c>
      <c r="F376">
        <v>148.68</v>
      </c>
      <c r="G376">
        <v>12043.08</v>
      </c>
    </row>
    <row r="377" spans="2:7" x14ac:dyDescent="0.25">
      <c r="B377" t="s">
        <v>3065</v>
      </c>
      <c r="C377" t="s">
        <v>3066</v>
      </c>
      <c r="D377">
        <v>9</v>
      </c>
      <c r="E377" t="s">
        <v>30</v>
      </c>
      <c r="F377">
        <v>1</v>
      </c>
      <c r="G377">
        <v>9</v>
      </c>
    </row>
    <row r="378" spans="2:7" x14ac:dyDescent="0.25">
      <c r="B378" t="s">
        <v>3067</v>
      </c>
      <c r="C378" t="s">
        <v>3068</v>
      </c>
      <c r="D378">
        <v>9</v>
      </c>
      <c r="E378" t="s">
        <v>30</v>
      </c>
      <c r="F378">
        <v>115.933333333333</v>
      </c>
      <c r="G378">
        <v>1043.4000000000001</v>
      </c>
    </row>
    <row r="379" spans="2:7" x14ac:dyDescent="0.25">
      <c r="B379" t="s">
        <v>3069</v>
      </c>
      <c r="C379" t="s">
        <v>3070</v>
      </c>
      <c r="D379">
        <v>50</v>
      </c>
      <c r="E379" t="s">
        <v>30</v>
      </c>
      <c r="F379">
        <v>236</v>
      </c>
      <c r="G379">
        <v>11800</v>
      </c>
    </row>
    <row r="380" spans="2:7" x14ac:dyDescent="0.25">
      <c r="B380" t="s">
        <v>3071</v>
      </c>
      <c r="C380" t="s">
        <v>3072</v>
      </c>
      <c r="D380">
        <v>50</v>
      </c>
      <c r="E380" t="s">
        <v>30</v>
      </c>
      <c r="F380">
        <v>767</v>
      </c>
      <c r="G380">
        <v>38350</v>
      </c>
    </row>
    <row r="381" spans="2:7" x14ac:dyDescent="0.25">
      <c r="B381" t="s">
        <v>3073</v>
      </c>
      <c r="C381" t="s">
        <v>3074</v>
      </c>
      <c r="D381">
        <v>50</v>
      </c>
      <c r="E381" t="s">
        <v>30</v>
      </c>
      <c r="F381">
        <v>236</v>
      </c>
      <c r="G381">
        <v>11800</v>
      </c>
    </row>
    <row r="382" spans="2:7" x14ac:dyDescent="0.25">
      <c r="B382" t="s">
        <v>3075</v>
      </c>
      <c r="C382" t="s">
        <v>3076</v>
      </c>
      <c r="D382">
        <v>10</v>
      </c>
      <c r="E382" t="s">
        <v>30</v>
      </c>
      <c r="F382">
        <v>944</v>
      </c>
      <c r="G382">
        <v>9440</v>
      </c>
    </row>
    <row r="383" spans="2:7" x14ac:dyDescent="0.25">
      <c r="B383" t="s">
        <v>3077</v>
      </c>
      <c r="C383" t="s">
        <v>3078</v>
      </c>
      <c r="D383">
        <v>27</v>
      </c>
      <c r="E383" t="s">
        <v>30</v>
      </c>
      <c r="F383">
        <v>237.18</v>
      </c>
      <c r="G383">
        <v>6403.86</v>
      </c>
    </row>
    <row r="384" spans="2:7" x14ac:dyDescent="0.25">
      <c r="B384" t="s">
        <v>3079</v>
      </c>
      <c r="C384" t="s">
        <v>3080</v>
      </c>
      <c r="D384">
        <v>1693</v>
      </c>
      <c r="E384" t="s">
        <v>30</v>
      </c>
      <c r="F384">
        <v>237.185445953928</v>
      </c>
      <c r="G384">
        <v>401554.96</v>
      </c>
    </row>
    <row r="385" spans="2:7" x14ac:dyDescent="0.25">
      <c r="B385" t="s">
        <v>3081</v>
      </c>
      <c r="C385" t="s">
        <v>3082</v>
      </c>
      <c r="D385">
        <v>1</v>
      </c>
      <c r="E385" t="s">
        <v>30</v>
      </c>
      <c r="F385">
        <v>337.48</v>
      </c>
      <c r="G385">
        <v>337.48</v>
      </c>
    </row>
    <row r="386" spans="2:7" x14ac:dyDescent="0.25">
      <c r="B386" t="s">
        <v>3083</v>
      </c>
      <c r="C386" t="s">
        <v>3084</v>
      </c>
      <c r="D386">
        <v>72</v>
      </c>
      <c r="E386" t="s">
        <v>30</v>
      </c>
      <c r="F386">
        <v>20.059999999999999</v>
      </c>
      <c r="G386">
        <v>1444.32</v>
      </c>
    </row>
    <row r="387" spans="2:7" x14ac:dyDescent="0.25">
      <c r="B387" t="s">
        <v>3085</v>
      </c>
      <c r="C387" t="s">
        <v>3086</v>
      </c>
      <c r="D387">
        <v>72</v>
      </c>
      <c r="E387" t="s">
        <v>30</v>
      </c>
      <c r="F387">
        <v>20.059999999999999</v>
      </c>
      <c r="G387">
        <v>1444.32</v>
      </c>
    </row>
    <row r="388" spans="2:7" x14ac:dyDescent="0.25">
      <c r="B388" t="s">
        <v>3087</v>
      </c>
      <c r="C388" t="s">
        <v>3088</v>
      </c>
      <c r="D388">
        <v>72</v>
      </c>
      <c r="E388" t="s">
        <v>30</v>
      </c>
      <c r="F388">
        <v>20.059999999999999</v>
      </c>
      <c r="G388">
        <v>1444.32</v>
      </c>
    </row>
    <row r="389" spans="2:7" x14ac:dyDescent="0.25">
      <c r="B389" t="s">
        <v>3089</v>
      </c>
      <c r="C389" t="s">
        <v>3090</v>
      </c>
      <c r="D389">
        <v>72</v>
      </c>
      <c r="E389" t="s">
        <v>30</v>
      </c>
      <c r="F389">
        <v>20.059999999999999</v>
      </c>
      <c r="G389">
        <v>1444.32</v>
      </c>
    </row>
    <row r="390" spans="2:7" x14ac:dyDescent="0.25">
      <c r="B390" t="s">
        <v>3091</v>
      </c>
      <c r="C390" t="s">
        <v>3092</v>
      </c>
      <c r="D390">
        <v>72</v>
      </c>
      <c r="E390" t="s">
        <v>30</v>
      </c>
      <c r="F390">
        <v>20.059999999999999</v>
      </c>
      <c r="G390">
        <v>1444.32</v>
      </c>
    </row>
    <row r="391" spans="2:7" x14ac:dyDescent="0.25">
      <c r="B391" t="s">
        <v>3093</v>
      </c>
      <c r="C391" t="s">
        <v>3094</v>
      </c>
      <c r="D391">
        <v>72</v>
      </c>
      <c r="E391" t="s">
        <v>30</v>
      </c>
      <c r="F391">
        <v>20.059999999999999</v>
      </c>
      <c r="G391">
        <v>1444.32</v>
      </c>
    </row>
    <row r="392" spans="2:7" x14ac:dyDescent="0.25">
      <c r="B392" t="s">
        <v>3095</v>
      </c>
      <c r="C392" t="s">
        <v>3096</v>
      </c>
      <c r="D392">
        <v>72</v>
      </c>
      <c r="E392" t="s">
        <v>30</v>
      </c>
      <c r="F392">
        <v>20.059999999999999</v>
      </c>
      <c r="G392">
        <v>1444.32</v>
      </c>
    </row>
    <row r="393" spans="2:7" x14ac:dyDescent="0.25">
      <c r="B393" t="s">
        <v>3097</v>
      </c>
      <c r="C393" t="s">
        <v>3098</v>
      </c>
      <c r="D393">
        <v>72</v>
      </c>
      <c r="E393" t="s">
        <v>30</v>
      </c>
      <c r="F393">
        <v>20.059999999999999</v>
      </c>
      <c r="G393">
        <v>1444.32</v>
      </c>
    </row>
    <row r="394" spans="2:7" x14ac:dyDescent="0.25">
      <c r="B394" t="s">
        <v>3099</v>
      </c>
      <c r="C394" t="s">
        <v>3100</v>
      </c>
      <c r="D394">
        <v>72</v>
      </c>
      <c r="E394" t="s">
        <v>30</v>
      </c>
      <c r="F394">
        <v>20.059999999999999</v>
      </c>
      <c r="G394">
        <v>1444.32</v>
      </c>
    </row>
    <row r="395" spans="2:7" x14ac:dyDescent="0.25">
      <c r="B395" t="s">
        <v>3101</v>
      </c>
      <c r="C395" t="s">
        <v>3102</v>
      </c>
      <c r="D395">
        <v>3</v>
      </c>
      <c r="E395" t="s">
        <v>30</v>
      </c>
      <c r="F395">
        <v>7248.74</v>
      </c>
      <c r="G395">
        <v>21746.22</v>
      </c>
    </row>
    <row r="396" spans="2:7" x14ac:dyDescent="0.25">
      <c r="B396" t="s">
        <v>3103</v>
      </c>
      <c r="C396" t="s">
        <v>3104</v>
      </c>
      <c r="D396">
        <v>5</v>
      </c>
      <c r="E396" t="s">
        <v>30</v>
      </c>
      <c r="F396">
        <v>3333.5</v>
      </c>
      <c r="G396">
        <v>16667.5</v>
      </c>
    </row>
    <row r="397" spans="2:7" x14ac:dyDescent="0.25">
      <c r="B397" t="s">
        <v>3105</v>
      </c>
      <c r="C397" t="s">
        <v>3106</v>
      </c>
      <c r="D397">
        <v>5</v>
      </c>
      <c r="E397" t="s">
        <v>30</v>
      </c>
      <c r="F397">
        <v>3333.5</v>
      </c>
      <c r="G397">
        <v>16667.5</v>
      </c>
    </row>
    <row r="398" spans="2:7" x14ac:dyDescent="0.25">
      <c r="B398" t="s">
        <v>3107</v>
      </c>
      <c r="C398" t="s">
        <v>3108</v>
      </c>
      <c r="D398">
        <v>300</v>
      </c>
      <c r="E398" t="s">
        <v>30</v>
      </c>
      <c r="F398">
        <v>147.5</v>
      </c>
      <c r="G398">
        <v>44250</v>
      </c>
    </row>
    <row r="399" spans="2:7" x14ac:dyDescent="0.25">
      <c r="B399" t="s">
        <v>3109</v>
      </c>
      <c r="C399" t="s">
        <v>3110</v>
      </c>
      <c r="D399">
        <v>1</v>
      </c>
      <c r="E399" t="s">
        <v>30</v>
      </c>
      <c r="F399">
        <v>14868</v>
      </c>
      <c r="G399">
        <v>14868</v>
      </c>
    </row>
    <row r="400" spans="2:7" x14ac:dyDescent="0.25">
      <c r="B400" t="s">
        <v>3111</v>
      </c>
      <c r="C400" t="s">
        <v>3112</v>
      </c>
      <c r="D400">
        <v>53</v>
      </c>
      <c r="E400" t="s">
        <v>30</v>
      </c>
      <c r="F400">
        <v>80.037735849056602</v>
      </c>
      <c r="G400">
        <v>4242</v>
      </c>
    </row>
    <row r="401" spans="2:7" x14ac:dyDescent="0.25">
      <c r="B401" t="s">
        <v>3113</v>
      </c>
      <c r="C401" t="s">
        <v>3114</v>
      </c>
      <c r="D401">
        <v>11</v>
      </c>
      <c r="E401" t="s">
        <v>30</v>
      </c>
      <c r="F401">
        <v>460.2</v>
      </c>
      <c r="G401">
        <v>5062.2</v>
      </c>
    </row>
    <row r="402" spans="2:7" x14ac:dyDescent="0.25">
      <c r="B402" t="s">
        <v>3115</v>
      </c>
      <c r="C402" t="s">
        <v>3116</v>
      </c>
      <c r="D402">
        <v>39</v>
      </c>
      <c r="E402" t="s">
        <v>30</v>
      </c>
      <c r="F402">
        <v>1</v>
      </c>
      <c r="G402">
        <v>39</v>
      </c>
    </row>
    <row r="403" spans="2:7" x14ac:dyDescent="0.25">
      <c r="B403" t="s">
        <v>3117</v>
      </c>
      <c r="C403" t="s">
        <v>3118</v>
      </c>
      <c r="D403">
        <v>34</v>
      </c>
      <c r="E403" t="s">
        <v>30</v>
      </c>
      <c r="F403">
        <v>60.720588235294102</v>
      </c>
      <c r="G403">
        <v>2064.5</v>
      </c>
    </row>
    <row r="404" spans="2:7" x14ac:dyDescent="0.25">
      <c r="B404" t="s">
        <v>3119</v>
      </c>
      <c r="C404" t="s">
        <v>3120</v>
      </c>
      <c r="D404">
        <v>3900</v>
      </c>
      <c r="E404" t="s">
        <v>30</v>
      </c>
      <c r="F404">
        <v>65.27</v>
      </c>
      <c r="G404">
        <v>254553</v>
      </c>
    </row>
    <row r="405" spans="2:7" x14ac:dyDescent="0.25">
      <c r="B405" t="s">
        <v>3121</v>
      </c>
      <c r="C405" t="s">
        <v>3122</v>
      </c>
      <c r="D405">
        <v>2093</v>
      </c>
      <c r="E405" t="s">
        <v>30</v>
      </c>
      <c r="F405">
        <v>7.9674725274725304</v>
      </c>
      <c r="G405">
        <v>16675.919999999998</v>
      </c>
    </row>
    <row r="406" spans="2:7" x14ac:dyDescent="0.25">
      <c r="B406" t="s">
        <v>3123</v>
      </c>
      <c r="C406" t="s">
        <v>3124</v>
      </c>
      <c r="D406">
        <v>38</v>
      </c>
      <c r="E406" t="s">
        <v>30</v>
      </c>
      <c r="F406">
        <v>394.34736842105298</v>
      </c>
      <c r="G406">
        <v>14985.2</v>
      </c>
    </row>
    <row r="407" spans="2:7" x14ac:dyDescent="0.25">
      <c r="B407" t="s">
        <v>3125</v>
      </c>
      <c r="C407" t="s">
        <v>3126</v>
      </c>
      <c r="D407">
        <v>5</v>
      </c>
      <c r="E407" t="s">
        <v>30</v>
      </c>
      <c r="F407">
        <v>1</v>
      </c>
      <c r="G407">
        <v>5</v>
      </c>
    </row>
    <row r="408" spans="2:7" x14ac:dyDescent="0.25">
      <c r="B408" t="s">
        <v>3127</v>
      </c>
      <c r="C408" t="s">
        <v>3128</v>
      </c>
      <c r="D408">
        <v>6</v>
      </c>
      <c r="E408" t="s">
        <v>30</v>
      </c>
      <c r="F408">
        <v>5310</v>
      </c>
      <c r="G408">
        <v>31860</v>
      </c>
    </row>
    <row r="409" spans="2:7" x14ac:dyDescent="0.25">
      <c r="B409" t="s">
        <v>3129</v>
      </c>
      <c r="C409" t="s">
        <v>3130</v>
      </c>
      <c r="D409">
        <v>12</v>
      </c>
      <c r="E409" t="s">
        <v>30</v>
      </c>
      <c r="F409">
        <v>525.1</v>
      </c>
      <c r="G409">
        <v>6301.2</v>
      </c>
    </row>
    <row r="410" spans="2:7" x14ac:dyDescent="0.25">
      <c r="B410" t="s">
        <v>3131</v>
      </c>
      <c r="C410" t="s">
        <v>3132</v>
      </c>
      <c r="D410">
        <v>29</v>
      </c>
      <c r="E410" t="s">
        <v>3133</v>
      </c>
      <c r="F410">
        <v>1829</v>
      </c>
      <c r="G410">
        <v>53041</v>
      </c>
    </row>
    <row r="411" spans="2:7" x14ac:dyDescent="0.25">
      <c r="B411" t="s">
        <v>3134</v>
      </c>
      <c r="C411" t="s">
        <v>3135</v>
      </c>
      <c r="D411">
        <v>25</v>
      </c>
      <c r="E411" t="s">
        <v>3136</v>
      </c>
      <c r="F411">
        <v>885</v>
      </c>
      <c r="G411">
        <v>22125</v>
      </c>
    </row>
    <row r="412" spans="2:7" x14ac:dyDescent="0.25">
      <c r="B412" t="s">
        <v>3137</v>
      </c>
      <c r="C412" t="s">
        <v>3138</v>
      </c>
      <c r="D412">
        <v>1</v>
      </c>
      <c r="E412" t="s">
        <v>30</v>
      </c>
      <c r="F412">
        <v>8742.5</v>
      </c>
      <c r="G412">
        <v>8742.5</v>
      </c>
    </row>
    <row r="413" spans="2:7" x14ac:dyDescent="0.25">
      <c r="B413" t="s">
        <v>3139</v>
      </c>
      <c r="C413" t="s">
        <v>3140</v>
      </c>
      <c r="D413">
        <v>1</v>
      </c>
      <c r="E413" t="s">
        <v>30</v>
      </c>
      <c r="F413">
        <v>820</v>
      </c>
      <c r="G413">
        <v>820</v>
      </c>
    </row>
    <row r="414" spans="2:7" x14ac:dyDescent="0.25">
      <c r="B414" t="s">
        <v>3141</v>
      </c>
      <c r="C414" t="s">
        <v>3142</v>
      </c>
      <c r="D414">
        <v>10</v>
      </c>
      <c r="E414" t="s">
        <v>30</v>
      </c>
      <c r="F414">
        <v>1</v>
      </c>
      <c r="G414">
        <v>10</v>
      </c>
    </row>
    <row r="415" spans="2:7" x14ac:dyDescent="0.25">
      <c r="B415" t="s">
        <v>3143</v>
      </c>
      <c r="C415" t="s">
        <v>3144</v>
      </c>
      <c r="D415">
        <v>5</v>
      </c>
      <c r="E415" t="s">
        <v>30</v>
      </c>
      <c r="F415">
        <v>649.53</v>
      </c>
      <c r="G415">
        <v>3247.65</v>
      </c>
    </row>
    <row r="416" spans="2:7" x14ac:dyDescent="0.25">
      <c r="B416" t="s">
        <v>3145</v>
      </c>
      <c r="C416" t="s">
        <v>3146</v>
      </c>
      <c r="D416">
        <v>99</v>
      </c>
      <c r="E416" t="s">
        <v>30</v>
      </c>
      <c r="F416">
        <v>1298</v>
      </c>
      <c r="G416">
        <v>128502</v>
      </c>
    </row>
    <row r="417" spans="2:7" x14ac:dyDescent="0.25">
      <c r="B417" t="s">
        <v>3147</v>
      </c>
      <c r="C417" t="s">
        <v>3148</v>
      </c>
      <c r="D417">
        <v>1</v>
      </c>
      <c r="E417" t="s">
        <v>30</v>
      </c>
      <c r="F417">
        <v>47.79</v>
      </c>
      <c r="G417">
        <v>47.79</v>
      </c>
    </row>
    <row r="418" spans="2:7" x14ac:dyDescent="0.25">
      <c r="B418" t="s">
        <v>3149</v>
      </c>
      <c r="C418" t="s">
        <v>3150</v>
      </c>
      <c r="D418">
        <v>2</v>
      </c>
      <c r="E418" t="s">
        <v>30</v>
      </c>
      <c r="F418">
        <v>1162.3</v>
      </c>
      <c r="G418">
        <v>2324.6</v>
      </c>
    </row>
    <row r="419" spans="2:7" x14ac:dyDescent="0.25">
      <c r="B419" t="s">
        <v>3151</v>
      </c>
      <c r="C419" t="s">
        <v>3152</v>
      </c>
      <c r="D419">
        <v>1</v>
      </c>
      <c r="E419" t="s">
        <v>30</v>
      </c>
      <c r="F419">
        <v>5059676.99</v>
      </c>
      <c r="G419">
        <v>5059676.99</v>
      </c>
    </row>
    <row r="420" spans="2:7" x14ac:dyDescent="0.25">
      <c r="B420" t="s">
        <v>3153</v>
      </c>
      <c r="C420" t="s">
        <v>3154</v>
      </c>
      <c r="D420">
        <v>4</v>
      </c>
      <c r="E420" t="s">
        <v>30</v>
      </c>
      <c r="F420">
        <v>2160</v>
      </c>
      <c r="G420">
        <v>8640</v>
      </c>
    </row>
    <row r="421" spans="2:7" x14ac:dyDescent="0.25">
      <c r="B421" t="s">
        <v>3155</v>
      </c>
      <c r="C421" t="s">
        <v>3156</v>
      </c>
      <c r="D421">
        <v>3</v>
      </c>
      <c r="E421" t="s">
        <v>30</v>
      </c>
      <c r="F421">
        <v>2534.64</v>
      </c>
      <c r="G421">
        <v>7603.92</v>
      </c>
    </row>
    <row r="422" spans="2:7" x14ac:dyDescent="0.25">
      <c r="B422" t="s">
        <v>3157</v>
      </c>
      <c r="C422" t="s">
        <v>3158</v>
      </c>
      <c r="D422">
        <v>2</v>
      </c>
      <c r="E422" t="s">
        <v>30</v>
      </c>
      <c r="F422">
        <v>4923.55</v>
      </c>
      <c r="G422">
        <v>9847.1</v>
      </c>
    </row>
    <row r="423" spans="2:7" x14ac:dyDescent="0.25">
      <c r="B423" t="s">
        <v>3159</v>
      </c>
      <c r="C423" t="s">
        <v>3160</v>
      </c>
      <c r="D423">
        <v>5</v>
      </c>
      <c r="E423" t="s">
        <v>30</v>
      </c>
      <c r="F423">
        <v>1</v>
      </c>
      <c r="G423">
        <v>5</v>
      </c>
    </row>
    <row r="424" spans="2:7" x14ac:dyDescent="0.25">
      <c r="B424" t="s">
        <v>3161</v>
      </c>
      <c r="C424" t="s">
        <v>3162</v>
      </c>
      <c r="D424">
        <v>3</v>
      </c>
      <c r="E424" t="s">
        <v>30</v>
      </c>
      <c r="F424">
        <v>1</v>
      </c>
      <c r="G424">
        <v>3</v>
      </c>
    </row>
    <row r="425" spans="2:7" x14ac:dyDescent="0.25">
      <c r="B425" t="s">
        <v>3163</v>
      </c>
      <c r="C425" t="s">
        <v>3164</v>
      </c>
      <c r="D425">
        <v>1</v>
      </c>
      <c r="E425" t="s">
        <v>30</v>
      </c>
      <c r="F425">
        <v>1764.1</v>
      </c>
      <c r="G425">
        <v>1764.1</v>
      </c>
    </row>
    <row r="426" spans="2:7" x14ac:dyDescent="0.25">
      <c r="B426" t="s">
        <v>3165</v>
      </c>
      <c r="C426" t="s">
        <v>3166</v>
      </c>
      <c r="D426">
        <v>3</v>
      </c>
      <c r="E426" t="s">
        <v>30</v>
      </c>
      <c r="F426">
        <v>4045.4333333333302</v>
      </c>
      <c r="G426">
        <v>12136.3</v>
      </c>
    </row>
    <row r="427" spans="2:7" x14ac:dyDescent="0.25">
      <c r="B427" t="s">
        <v>3167</v>
      </c>
      <c r="C427" t="s">
        <v>3168</v>
      </c>
      <c r="D427">
        <v>1</v>
      </c>
      <c r="E427" t="s">
        <v>30</v>
      </c>
      <c r="F427">
        <v>2472.1</v>
      </c>
      <c r="G427">
        <v>2472.1</v>
      </c>
    </row>
    <row r="428" spans="2:7" x14ac:dyDescent="0.25">
      <c r="B428" t="s">
        <v>3169</v>
      </c>
      <c r="C428" t="s">
        <v>3170</v>
      </c>
      <c r="D428">
        <v>9</v>
      </c>
      <c r="E428" t="s">
        <v>30</v>
      </c>
      <c r="F428">
        <v>1453.76</v>
      </c>
      <c r="G428">
        <v>13083.84</v>
      </c>
    </row>
    <row r="429" spans="2:7" x14ac:dyDescent="0.25">
      <c r="B429" t="s">
        <v>3171</v>
      </c>
      <c r="C429" t="s">
        <v>3172</v>
      </c>
      <c r="D429">
        <v>3</v>
      </c>
      <c r="E429" t="s">
        <v>30</v>
      </c>
      <c r="F429">
        <v>2480.36</v>
      </c>
      <c r="G429">
        <v>7441.08</v>
      </c>
    </row>
    <row r="430" spans="2:7" x14ac:dyDescent="0.25">
      <c r="B430" t="s">
        <v>3173</v>
      </c>
      <c r="C430" t="s">
        <v>3174</v>
      </c>
      <c r="D430">
        <v>12</v>
      </c>
      <c r="E430" t="s">
        <v>30</v>
      </c>
      <c r="F430">
        <v>3658</v>
      </c>
      <c r="G430">
        <v>43896</v>
      </c>
    </row>
    <row r="431" spans="2:7" x14ac:dyDescent="0.25">
      <c r="B431" t="s">
        <v>3175</v>
      </c>
      <c r="C431" t="s">
        <v>3176</v>
      </c>
      <c r="D431">
        <v>392</v>
      </c>
      <c r="E431" t="s">
        <v>30</v>
      </c>
      <c r="F431">
        <v>15</v>
      </c>
      <c r="G431">
        <v>5880</v>
      </c>
    </row>
    <row r="432" spans="2:7" x14ac:dyDescent="0.25">
      <c r="B432" t="s">
        <v>3177</v>
      </c>
      <c r="C432" t="s">
        <v>3178</v>
      </c>
      <c r="D432">
        <v>3</v>
      </c>
      <c r="E432" t="s">
        <v>30</v>
      </c>
      <c r="F432">
        <v>2879.2</v>
      </c>
      <c r="G432">
        <v>8637.6</v>
      </c>
    </row>
    <row r="433" spans="2:7" x14ac:dyDescent="0.25">
      <c r="B433" t="s">
        <v>3179</v>
      </c>
      <c r="C433" t="s">
        <v>3180</v>
      </c>
      <c r="D433">
        <v>1</v>
      </c>
      <c r="E433" t="s">
        <v>30</v>
      </c>
      <c r="F433">
        <v>4702.3</v>
      </c>
      <c r="G433">
        <v>4702.3</v>
      </c>
    </row>
    <row r="434" spans="2:7" x14ac:dyDescent="0.25">
      <c r="B434" t="s">
        <v>3181</v>
      </c>
      <c r="C434" t="s">
        <v>3182</v>
      </c>
      <c r="D434">
        <v>4</v>
      </c>
      <c r="E434" t="s">
        <v>30</v>
      </c>
      <c r="F434">
        <v>973.5</v>
      </c>
      <c r="G434">
        <v>3894</v>
      </c>
    </row>
    <row r="435" spans="2:7" x14ac:dyDescent="0.25">
      <c r="B435" t="s">
        <v>3183</v>
      </c>
      <c r="C435" t="s">
        <v>3184</v>
      </c>
      <c r="D435">
        <v>4</v>
      </c>
      <c r="E435" t="s">
        <v>30</v>
      </c>
      <c r="F435">
        <v>973.5</v>
      </c>
      <c r="G435">
        <v>3894</v>
      </c>
    </row>
    <row r="436" spans="2:7" x14ac:dyDescent="0.25">
      <c r="B436" t="s">
        <v>3185</v>
      </c>
      <c r="C436" t="s">
        <v>3186</v>
      </c>
      <c r="D436">
        <v>50</v>
      </c>
      <c r="E436" t="s">
        <v>30</v>
      </c>
      <c r="F436">
        <v>387.04</v>
      </c>
      <c r="G436">
        <v>19352</v>
      </c>
    </row>
    <row r="437" spans="2:7" x14ac:dyDescent="0.25">
      <c r="B437" t="s">
        <v>3187</v>
      </c>
      <c r="C437" t="s">
        <v>3188</v>
      </c>
      <c r="D437">
        <v>50</v>
      </c>
      <c r="E437" t="s">
        <v>30</v>
      </c>
      <c r="F437">
        <v>387.04</v>
      </c>
      <c r="G437">
        <v>19352</v>
      </c>
    </row>
    <row r="438" spans="2:7" x14ac:dyDescent="0.25">
      <c r="B438" t="s">
        <v>3189</v>
      </c>
      <c r="C438" t="s">
        <v>3190</v>
      </c>
      <c r="D438">
        <v>49</v>
      </c>
      <c r="E438" t="s">
        <v>30</v>
      </c>
      <c r="F438">
        <v>387.04</v>
      </c>
      <c r="G438">
        <v>18964.96</v>
      </c>
    </row>
    <row r="439" spans="2:7" x14ac:dyDescent="0.25">
      <c r="B439" t="s">
        <v>3191</v>
      </c>
      <c r="C439" t="s">
        <v>3192</v>
      </c>
      <c r="D439">
        <v>49</v>
      </c>
      <c r="E439" t="s">
        <v>30</v>
      </c>
      <c r="F439">
        <v>387.04</v>
      </c>
      <c r="G439">
        <v>18964.96</v>
      </c>
    </row>
    <row r="440" spans="2:7" x14ac:dyDescent="0.25">
      <c r="B440" t="s">
        <v>3193</v>
      </c>
      <c r="C440" t="s">
        <v>3194</v>
      </c>
      <c r="D440">
        <v>3708</v>
      </c>
      <c r="E440" t="s">
        <v>30</v>
      </c>
      <c r="F440">
        <v>383.47613268608399</v>
      </c>
      <c r="G440">
        <v>1421929.5</v>
      </c>
    </row>
    <row r="441" spans="2:7" x14ac:dyDescent="0.25">
      <c r="B441" t="s">
        <v>3195</v>
      </c>
      <c r="C441" t="s">
        <v>3196</v>
      </c>
      <c r="D441">
        <v>1990</v>
      </c>
      <c r="E441" t="s">
        <v>30</v>
      </c>
      <c r="F441">
        <v>1</v>
      </c>
      <c r="G441">
        <v>1990</v>
      </c>
    </row>
    <row r="442" spans="2:7" x14ac:dyDescent="0.25">
      <c r="B442" t="s">
        <v>3197</v>
      </c>
      <c r="C442" t="s">
        <v>3198</v>
      </c>
      <c r="D442">
        <v>55</v>
      </c>
      <c r="E442" t="s">
        <v>3199</v>
      </c>
      <c r="F442">
        <v>1</v>
      </c>
      <c r="G442">
        <v>55</v>
      </c>
    </row>
    <row r="443" spans="2:7" x14ac:dyDescent="0.25">
      <c r="B443" t="s">
        <v>3200</v>
      </c>
      <c r="C443" t="s">
        <v>3201</v>
      </c>
      <c r="D443">
        <v>54</v>
      </c>
      <c r="E443" t="s">
        <v>3199</v>
      </c>
      <c r="F443">
        <v>1</v>
      </c>
      <c r="G443">
        <v>54</v>
      </c>
    </row>
    <row r="444" spans="2:7" x14ac:dyDescent="0.25">
      <c r="B444" t="s">
        <v>3202</v>
      </c>
      <c r="C444" t="s">
        <v>3203</v>
      </c>
      <c r="D444">
        <v>6</v>
      </c>
      <c r="E444" t="s">
        <v>30</v>
      </c>
      <c r="F444">
        <v>1</v>
      </c>
      <c r="G444">
        <v>6</v>
      </c>
    </row>
    <row r="445" spans="2:7" x14ac:dyDescent="0.25">
      <c r="B445" t="s">
        <v>3204</v>
      </c>
      <c r="C445" t="s">
        <v>3205</v>
      </c>
      <c r="D445">
        <v>12</v>
      </c>
      <c r="E445" t="s">
        <v>30</v>
      </c>
      <c r="F445">
        <v>53.69</v>
      </c>
      <c r="G445">
        <v>644.28</v>
      </c>
    </row>
    <row r="446" spans="2:7" x14ac:dyDescent="0.25">
      <c r="B446" t="s">
        <v>3206</v>
      </c>
      <c r="C446" t="s">
        <v>3207</v>
      </c>
      <c r="D446">
        <v>11</v>
      </c>
      <c r="E446" t="s">
        <v>30</v>
      </c>
      <c r="F446">
        <v>165.2</v>
      </c>
      <c r="G446">
        <v>1817.2</v>
      </c>
    </row>
    <row r="447" spans="2:7" x14ac:dyDescent="0.25">
      <c r="B447" t="s">
        <v>3208</v>
      </c>
      <c r="C447" t="s">
        <v>3209</v>
      </c>
      <c r="D447">
        <v>1</v>
      </c>
      <c r="E447" t="s">
        <v>30</v>
      </c>
      <c r="F447">
        <v>2752.35</v>
      </c>
      <c r="G447">
        <v>2752.35</v>
      </c>
    </row>
    <row r="448" spans="2:7" x14ac:dyDescent="0.25">
      <c r="B448" t="s">
        <v>3210</v>
      </c>
      <c r="C448" t="s">
        <v>3211</v>
      </c>
      <c r="D448">
        <v>51</v>
      </c>
      <c r="E448" t="s">
        <v>30</v>
      </c>
      <c r="F448">
        <v>171.1</v>
      </c>
      <c r="G448">
        <v>8726.1</v>
      </c>
    </row>
    <row r="449" spans="2:7" x14ac:dyDescent="0.25">
      <c r="B449" t="s">
        <v>3212</v>
      </c>
      <c r="C449" t="s">
        <v>3213</v>
      </c>
      <c r="D449">
        <v>6</v>
      </c>
      <c r="E449" t="s">
        <v>30</v>
      </c>
      <c r="F449">
        <v>327</v>
      </c>
      <c r="G449">
        <v>1962</v>
      </c>
    </row>
    <row r="450" spans="2:7" x14ac:dyDescent="0.25">
      <c r="B450" t="s">
        <v>3214</v>
      </c>
      <c r="C450" t="s">
        <v>3215</v>
      </c>
      <c r="D450">
        <v>1</v>
      </c>
      <c r="E450" t="s">
        <v>30</v>
      </c>
      <c r="F450">
        <v>808.3</v>
      </c>
      <c r="G450">
        <v>808.3</v>
      </c>
    </row>
    <row r="451" spans="2:7" x14ac:dyDescent="0.25">
      <c r="B451" t="s">
        <v>3216</v>
      </c>
      <c r="C451" t="s">
        <v>3217</v>
      </c>
      <c r="D451">
        <v>1</v>
      </c>
      <c r="E451" t="s">
        <v>30</v>
      </c>
      <c r="F451">
        <v>1156.4000000000001</v>
      </c>
      <c r="G451">
        <v>1156.4000000000001</v>
      </c>
    </row>
    <row r="452" spans="2:7" x14ac:dyDescent="0.25">
      <c r="B452" t="s">
        <v>3218</v>
      </c>
      <c r="C452" t="s">
        <v>3219</v>
      </c>
      <c r="D452">
        <v>1</v>
      </c>
      <c r="E452" t="s">
        <v>30</v>
      </c>
      <c r="F452">
        <v>1526.85</v>
      </c>
      <c r="G452">
        <v>1526.85</v>
      </c>
    </row>
    <row r="453" spans="2:7" x14ac:dyDescent="0.25">
      <c r="B453" t="s">
        <v>3220</v>
      </c>
      <c r="C453" t="s">
        <v>3221</v>
      </c>
      <c r="D453">
        <v>1</v>
      </c>
      <c r="E453" t="s">
        <v>30</v>
      </c>
      <c r="F453">
        <v>1349.46</v>
      </c>
      <c r="G453">
        <v>1349.46</v>
      </c>
    </row>
    <row r="454" spans="2:7" x14ac:dyDescent="0.25">
      <c r="B454" t="s">
        <v>3222</v>
      </c>
      <c r="C454" t="s">
        <v>3223</v>
      </c>
      <c r="D454">
        <v>1</v>
      </c>
      <c r="E454" t="s">
        <v>30</v>
      </c>
      <c r="F454">
        <v>1712.48</v>
      </c>
      <c r="G454">
        <v>1712.48</v>
      </c>
    </row>
    <row r="455" spans="2:7" x14ac:dyDescent="0.25">
      <c r="B455" t="s">
        <v>3224</v>
      </c>
      <c r="C455" t="s">
        <v>3225</v>
      </c>
      <c r="D455">
        <v>1</v>
      </c>
      <c r="E455" t="s">
        <v>30</v>
      </c>
      <c r="F455">
        <v>354</v>
      </c>
      <c r="G455">
        <v>354</v>
      </c>
    </row>
    <row r="456" spans="2:7" x14ac:dyDescent="0.25">
      <c r="B456" t="s">
        <v>3226</v>
      </c>
      <c r="C456" t="s">
        <v>3227</v>
      </c>
      <c r="D456">
        <v>2</v>
      </c>
      <c r="E456" t="s">
        <v>30</v>
      </c>
      <c r="F456">
        <v>336.3</v>
      </c>
      <c r="G456">
        <v>672.6</v>
      </c>
    </row>
    <row r="457" spans="2:7" x14ac:dyDescent="0.25">
      <c r="B457" t="s">
        <v>3228</v>
      </c>
      <c r="C457" t="s">
        <v>3229</v>
      </c>
      <c r="D457">
        <v>2</v>
      </c>
      <c r="E457" t="s">
        <v>30</v>
      </c>
      <c r="F457">
        <v>565.22</v>
      </c>
      <c r="G457">
        <v>1130.44</v>
      </c>
    </row>
    <row r="458" spans="2:7" x14ac:dyDescent="0.25">
      <c r="B458" t="s">
        <v>3230</v>
      </c>
      <c r="C458" t="s">
        <v>3231</v>
      </c>
      <c r="D458">
        <v>4</v>
      </c>
      <c r="E458" t="s">
        <v>30</v>
      </c>
      <c r="F458">
        <v>565.22</v>
      </c>
      <c r="G458">
        <v>2260.88</v>
      </c>
    </row>
    <row r="459" spans="2:7" x14ac:dyDescent="0.25">
      <c r="B459" t="s">
        <v>3232</v>
      </c>
      <c r="C459" t="s">
        <v>3233</v>
      </c>
      <c r="D459">
        <v>5</v>
      </c>
      <c r="E459" t="s">
        <v>30</v>
      </c>
      <c r="F459">
        <v>797.68</v>
      </c>
      <c r="G459">
        <v>3988.4</v>
      </c>
    </row>
    <row r="460" spans="2:7" x14ac:dyDescent="0.25">
      <c r="B460" t="s">
        <v>3234</v>
      </c>
      <c r="C460" t="s">
        <v>3235</v>
      </c>
      <c r="D460">
        <v>5</v>
      </c>
      <c r="E460" t="s">
        <v>30</v>
      </c>
      <c r="F460">
        <v>294.70999999999998</v>
      </c>
      <c r="G460">
        <v>1473.55</v>
      </c>
    </row>
    <row r="461" spans="2:7" x14ac:dyDescent="0.25">
      <c r="B461" t="s">
        <v>3236</v>
      </c>
      <c r="C461" t="s">
        <v>3237</v>
      </c>
      <c r="D461">
        <v>4</v>
      </c>
      <c r="E461" t="s">
        <v>30</v>
      </c>
      <c r="F461">
        <v>55.76</v>
      </c>
      <c r="G461">
        <v>223.04</v>
      </c>
    </row>
    <row r="462" spans="2:7" x14ac:dyDescent="0.25">
      <c r="B462" t="s">
        <v>3238</v>
      </c>
      <c r="C462" t="s">
        <v>3239</v>
      </c>
      <c r="D462">
        <v>3</v>
      </c>
      <c r="E462" t="s">
        <v>30</v>
      </c>
      <c r="F462">
        <v>1829</v>
      </c>
      <c r="G462">
        <v>5487</v>
      </c>
    </row>
    <row r="463" spans="2:7" x14ac:dyDescent="0.25">
      <c r="B463" t="s">
        <v>3240</v>
      </c>
      <c r="C463" t="s">
        <v>3241</v>
      </c>
      <c r="D463">
        <v>22</v>
      </c>
      <c r="E463" t="s">
        <v>30</v>
      </c>
      <c r="F463">
        <v>1537.96909090909</v>
      </c>
      <c r="G463">
        <v>33835.32</v>
      </c>
    </row>
    <row r="464" spans="2:7" x14ac:dyDescent="0.25">
      <c r="B464" t="s">
        <v>3242</v>
      </c>
      <c r="C464" t="s">
        <v>3243</v>
      </c>
      <c r="D464">
        <v>4</v>
      </c>
      <c r="E464" t="s">
        <v>30</v>
      </c>
      <c r="F464">
        <v>1596.54</v>
      </c>
      <c r="G464">
        <v>6386.16</v>
      </c>
    </row>
    <row r="465" spans="2:7" x14ac:dyDescent="0.25">
      <c r="B465" t="s">
        <v>3244</v>
      </c>
      <c r="C465" t="s">
        <v>3245</v>
      </c>
      <c r="D465">
        <v>160</v>
      </c>
      <c r="E465" t="s">
        <v>30</v>
      </c>
      <c r="F465">
        <v>444.86</v>
      </c>
      <c r="G465">
        <v>71177.600000000006</v>
      </c>
    </row>
    <row r="466" spans="2:7" x14ac:dyDescent="0.25">
      <c r="B466" t="s">
        <v>3246</v>
      </c>
      <c r="C466" t="s">
        <v>3247</v>
      </c>
      <c r="D466">
        <v>160</v>
      </c>
      <c r="E466" t="s">
        <v>30</v>
      </c>
      <c r="F466">
        <v>444.86</v>
      </c>
      <c r="G466">
        <v>71177.600000000006</v>
      </c>
    </row>
    <row r="467" spans="2:7" x14ac:dyDescent="0.25">
      <c r="B467" t="s">
        <v>3248</v>
      </c>
      <c r="C467" t="s">
        <v>3249</v>
      </c>
      <c r="D467">
        <v>14</v>
      </c>
      <c r="E467" t="s">
        <v>30</v>
      </c>
      <c r="F467">
        <v>1</v>
      </c>
      <c r="G467">
        <v>14</v>
      </c>
    </row>
    <row r="468" spans="2:7" x14ac:dyDescent="0.25">
      <c r="B468" t="s">
        <v>3250</v>
      </c>
      <c r="C468" t="s">
        <v>3251</v>
      </c>
      <c r="D468">
        <v>13</v>
      </c>
      <c r="E468" t="s">
        <v>30</v>
      </c>
      <c r="F468">
        <v>6063.8384615384603</v>
      </c>
      <c r="G468">
        <v>78829.899999999994</v>
      </c>
    </row>
    <row r="469" spans="2:7" x14ac:dyDescent="0.25">
      <c r="B469" t="s">
        <v>3252</v>
      </c>
      <c r="C469" t="s">
        <v>3253</v>
      </c>
      <c r="D469">
        <v>30</v>
      </c>
      <c r="E469" t="s">
        <v>30</v>
      </c>
      <c r="F469">
        <v>2165.3000000000002</v>
      </c>
      <c r="G469">
        <v>64959</v>
      </c>
    </row>
    <row r="470" spans="2:7" x14ac:dyDescent="0.25">
      <c r="B470" t="s">
        <v>3254</v>
      </c>
      <c r="C470" t="s">
        <v>3255</v>
      </c>
      <c r="D470">
        <v>27</v>
      </c>
      <c r="E470" t="s">
        <v>30</v>
      </c>
      <c r="F470">
        <v>1829</v>
      </c>
      <c r="G470">
        <v>49383</v>
      </c>
    </row>
    <row r="471" spans="2:7" x14ac:dyDescent="0.25">
      <c r="B471" t="s">
        <v>3256</v>
      </c>
      <c r="C471" t="s">
        <v>3257</v>
      </c>
      <c r="D471">
        <v>3</v>
      </c>
      <c r="E471" t="s">
        <v>30</v>
      </c>
      <c r="F471">
        <v>1</v>
      </c>
      <c r="G471">
        <v>3</v>
      </c>
    </row>
    <row r="472" spans="2:7" x14ac:dyDescent="0.25">
      <c r="B472" t="s">
        <v>3258</v>
      </c>
      <c r="C472" t="s">
        <v>3259</v>
      </c>
      <c r="D472">
        <v>1</v>
      </c>
      <c r="E472" t="s">
        <v>30</v>
      </c>
      <c r="F472">
        <v>1</v>
      </c>
      <c r="G472">
        <v>1</v>
      </c>
    </row>
    <row r="473" spans="2:7" x14ac:dyDescent="0.25">
      <c r="B473" t="s">
        <v>3260</v>
      </c>
      <c r="C473" t="s">
        <v>3261</v>
      </c>
      <c r="D473">
        <v>31</v>
      </c>
      <c r="E473" t="s">
        <v>30</v>
      </c>
      <c r="F473">
        <v>9632.5161290322594</v>
      </c>
      <c r="G473">
        <v>298608</v>
      </c>
    </row>
    <row r="474" spans="2:7" x14ac:dyDescent="0.25">
      <c r="B474" t="s">
        <v>3262</v>
      </c>
      <c r="C474" t="s">
        <v>3263</v>
      </c>
      <c r="D474">
        <v>500</v>
      </c>
      <c r="E474" t="s">
        <v>30</v>
      </c>
      <c r="F474">
        <v>1</v>
      </c>
      <c r="G474">
        <v>500</v>
      </c>
    </row>
    <row r="475" spans="2:7" x14ac:dyDescent="0.25">
      <c r="B475" t="s">
        <v>3264</v>
      </c>
      <c r="C475" t="s">
        <v>3265</v>
      </c>
      <c r="D475">
        <v>8</v>
      </c>
      <c r="E475" t="s">
        <v>30</v>
      </c>
      <c r="F475">
        <v>1</v>
      </c>
      <c r="G475">
        <v>8</v>
      </c>
    </row>
    <row r="476" spans="2:7" x14ac:dyDescent="0.25">
      <c r="B476" t="s">
        <v>3266</v>
      </c>
      <c r="C476" t="s">
        <v>3267</v>
      </c>
      <c r="D476">
        <v>8</v>
      </c>
      <c r="E476" t="s">
        <v>30</v>
      </c>
      <c r="F476">
        <v>1</v>
      </c>
      <c r="G476">
        <v>8</v>
      </c>
    </row>
    <row r="477" spans="2:7" x14ac:dyDescent="0.25">
      <c r="B477" t="s">
        <v>3268</v>
      </c>
      <c r="C477" t="s">
        <v>3269</v>
      </c>
      <c r="D477">
        <v>2</v>
      </c>
      <c r="E477" t="s">
        <v>30</v>
      </c>
      <c r="F477">
        <v>365.85</v>
      </c>
      <c r="G477">
        <v>731.7</v>
      </c>
    </row>
    <row r="478" spans="2:7" x14ac:dyDescent="0.25">
      <c r="B478" t="s">
        <v>3270</v>
      </c>
      <c r="C478" t="s">
        <v>3271</v>
      </c>
      <c r="D478">
        <v>1</v>
      </c>
      <c r="E478" t="s">
        <v>30</v>
      </c>
      <c r="F478">
        <v>345</v>
      </c>
      <c r="G478">
        <v>345</v>
      </c>
    </row>
    <row r="479" spans="2:7" x14ac:dyDescent="0.25">
      <c r="B479" t="s">
        <v>3272</v>
      </c>
      <c r="C479" t="s">
        <v>3273</v>
      </c>
      <c r="D479">
        <v>6</v>
      </c>
      <c r="E479" t="s">
        <v>30</v>
      </c>
      <c r="F479">
        <v>303.2</v>
      </c>
      <c r="G479">
        <v>1819.2</v>
      </c>
    </row>
    <row r="480" spans="2:7" x14ac:dyDescent="0.25">
      <c r="B480" t="s">
        <v>3274</v>
      </c>
      <c r="C480" t="s">
        <v>3275</v>
      </c>
      <c r="D480">
        <v>15</v>
      </c>
      <c r="E480" t="s">
        <v>30</v>
      </c>
      <c r="F480">
        <v>359.9</v>
      </c>
      <c r="G480">
        <v>5398.5</v>
      </c>
    </row>
    <row r="481" spans="2:7" x14ac:dyDescent="0.25">
      <c r="B481" t="s">
        <v>3276</v>
      </c>
      <c r="C481" t="s">
        <v>3277</v>
      </c>
      <c r="D481">
        <v>47</v>
      </c>
      <c r="E481" t="s">
        <v>30</v>
      </c>
      <c r="F481">
        <v>776.44</v>
      </c>
      <c r="G481">
        <v>36492.68</v>
      </c>
    </row>
    <row r="482" spans="2:7" x14ac:dyDescent="0.25">
      <c r="B482" t="s">
        <v>3278</v>
      </c>
      <c r="C482" t="s">
        <v>3279</v>
      </c>
      <c r="D482">
        <v>6</v>
      </c>
      <c r="E482" t="s">
        <v>30</v>
      </c>
      <c r="F482">
        <v>254.416666666667</v>
      </c>
      <c r="G482">
        <v>1526.5</v>
      </c>
    </row>
    <row r="483" spans="2:7" x14ac:dyDescent="0.25">
      <c r="B483" t="s">
        <v>3280</v>
      </c>
      <c r="C483" t="s">
        <v>3281</v>
      </c>
      <c r="D483">
        <v>4</v>
      </c>
      <c r="E483" t="s">
        <v>30</v>
      </c>
      <c r="F483">
        <v>1</v>
      </c>
      <c r="G483">
        <v>4</v>
      </c>
    </row>
    <row r="484" spans="2:7" x14ac:dyDescent="0.25">
      <c r="B484" t="s">
        <v>3282</v>
      </c>
      <c r="C484" t="s">
        <v>3283</v>
      </c>
      <c r="D484">
        <v>1</v>
      </c>
      <c r="E484" t="s">
        <v>30</v>
      </c>
      <c r="F484">
        <v>3286.3</v>
      </c>
      <c r="G484">
        <v>3286.3</v>
      </c>
    </row>
    <row r="485" spans="2:7" x14ac:dyDescent="0.25">
      <c r="B485" t="s">
        <v>3284</v>
      </c>
      <c r="C485" t="s">
        <v>3285</v>
      </c>
      <c r="D485">
        <v>120</v>
      </c>
      <c r="E485" t="s">
        <v>30</v>
      </c>
      <c r="F485">
        <v>210.16</v>
      </c>
      <c r="G485">
        <v>25219.200000000001</v>
      </c>
    </row>
    <row r="486" spans="2:7" x14ac:dyDescent="0.25">
      <c r="B486" t="s">
        <v>3286</v>
      </c>
      <c r="C486" t="s">
        <v>3287</v>
      </c>
      <c r="D486">
        <v>8</v>
      </c>
      <c r="E486" t="s">
        <v>30</v>
      </c>
      <c r="F486">
        <v>9529.68</v>
      </c>
      <c r="G486">
        <v>76237.440000000002</v>
      </c>
    </row>
    <row r="487" spans="2:7" x14ac:dyDescent="0.25">
      <c r="B487" t="s">
        <v>3288</v>
      </c>
      <c r="C487" t="s">
        <v>3289</v>
      </c>
      <c r="D487">
        <v>1</v>
      </c>
      <c r="E487" t="s">
        <v>30</v>
      </c>
      <c r="F487">
        <v>1427.99</v>
      </c>
      <c r="G487">
        <v>1427.99</v>
      </c>
    </row>
    <row r="488" spans="2:7" x14ac:dyDescent="0.25">
      <c r="B488" t="s">
        <v>3290</v>
      </c>
      <c r="C488" t="s">
        <v>3291</v>
      </c>
      <c r="D488">
        <v>13</v>
      </c>
      <c r="E488" t="s">
        <v>30</v>
      </c>
      <c r="F488">
        <v>1</v>
      </c>
      <c r="G488">
        <v>13</v>
      </c>
    </row>
    <row r="489" spans="2:7" x14ac:dyDescent="0.25">
      <c r="B489" t="s">
        <v>3292</v>
      </c>
      <c r="C489" t="s">
        <v>3293</v>
      </c>
      <c r="D489">
        <v>9</v>
      </c>
      <c r="E489" t="s">
        <v>30</v>
      </c>
      <c r="F489">
        <v>23.9</v>
      </c>
      <c r="G489">
        <v>215.1</v>
      </c>
    </row>
    <row r="490" spans="2:7" x14ac:dyDescent="0.25">
      <c r="B490" t="s">
        <v>3294</v>
      </c>
      <c r="C490" t="s">
        <v>3295</v>
      </c>
      <c r="D490">
        <v>8</v>
      </c>
      <c r="E490" t="s">
        <v>30</v>
      </c>
      <c r="F490">
        <v>1</v>
      </c>
      <c r="G490">
        <v>8</v>
      </c>
    </row>
    <row r="491" spans="2:7" x14ac:dyDescent="0.25">
      <c r="B491" t="s">
        <v>3296</v>
      </c>
      <c r="C491" t="s">
        <v>3297</v>
      </c>
      <c r="D491">
        <v>8</v>
      </c>
      <c r="E491" t="s">
        <v>30</v>
      </c>
      <c r="F491">
        <v>1</v>
      </c>
      <c r="G491">
        <v>8</v>
      </c>
    </row>
    <row r="492" spans="2:7" x14ac:dyDescent="0.25">
      <c r="B492" t="s">
        <v>3298</v>
      </c>
      <c r="C492" t="s">
        <v>3299</v>
      </c>
      <c r="D492">
        <v>6</v>
      </c>
      <c r="E492" t="s">
        <v>30</v>
      </c>
      <c r="F492">
        <v>1216.58</v>
      </c>
      <c r="G492">
        <v>7299.48</v>
      </c>
    </row>
    <row r="493" spans="2:7" x14ac:dyDescent="0.25">
      <c r="B493" t="s">
        <v>3300</v>
      </c>
      <c r="C493" t="s">
        <v>3301</v>
      </c>
      <c r="D493">
        <v>1</v>
      </c>
      <c r="E493" t="s">
        <v>30</v>
      </c>
      <c r="F493">
        <v>44250</v>
      </c>
      <c r="G493">
        <v>44250</v>
      </c>
    </row>
    <row r="494" spans="2:7" x14ac:dyDescent="0.25">
      <c r="B494" t="s">
        <v>3302</v>
      </c>
      <c r="C494" t="s">
        <v>3303</v>
      </c>
      <c r="D494">
        <v>15</v>
      </c>
      <c r="E494" t="s">
        <v>30</v>
      </c>
      <c r="F494">
        <v>1</v>
      </c>
      <c r="G494">
        <v>15</v>
      </c>
    </row>
    <row r="495" spans="2:7" x14ac:dyDescent="0.25">
      <c r="B495" t="s">
        <v>3304</v>
      </c>
      <c r="C495" t="s">
        <v>3305</v>
      </c>
      <c r="D495">
        <v>1</v>
      </c>
      <c r="E495" t="s">
        <v>30</v>
      </c>
      <c r="F495">
        <v>5805</v>
      </c>
      <c r="G495">
        <v>5805</v>
      </c>
    </row>
    <row r="496" spans="2:7" x14ac:dyDescent="0.25">
      <c r="B496" t="s">
        <v>3306</v>
      </c>
      <c r="C496" t="s">
        <v>3307</v>
      </c>
      <c r="D496">
        <v>5</v>
      </c>
      <c r="E496" t="s">
        <v>30</v>
      </c>
      <c r="F496">
        <v>277.3</v>
      </c>
      <c r="G496">
        <v>1386.5</v>
      </c>
    </row>
    <row r="497" spans="2:7" x14ac:dyDescent="0.25">
      <c r="B497" t="s">
        <v>3308</v>
      </c>
      <c r="C497" t="s">
        <v>3309</v>
      </c>
      <c r="D497">
        <v>7</v>
      </c>
      <c r="E497" t="s">
        <v>30</v>
      </c>
      <c r="F497">
        <v>893.94285714285695</v>
      </c>
      <c r="G497">
        <v>6257.6</v>
      </c>
    </row>
    <row r="498" spans="2:7" x14ac:dyDescent="0.25">
      <c r="B498" t="s">
        <v>3310</v>
      </c>
      <c r="C498" t="s">
        <v>3311</v>
      </c>
      <c r="D498">
        <v>5</v>
      </c>
      <c r="E498" t="s">
        <v>30</v>
      </c>
      <c r="F498">
        <v>607.70000000000005</v>
      </c>
      <c r="G498">
        <v>3038.5</v>
      </c>
    </row>
    <row r="499" spans="2:7" x14ac:dyDescent="0.25">
      <c r="B499" t="s">
        <v>3312</v>
      </c>
      <c r="C499" t="s">
        <v>3313</v>
      </c>
      <c r="D499">
        <v>261</v>
      </c>
      <c r="E499" t="s">
        <v>30</v>
      </c>
      <c r="F499">
        <v>41.3</v>
      </c>
      <c r="G499">
        <v>10779.3</v>
      </c>
    </row>
    <row r="500" spans="2:7" x14ac:dyDescent="0.25">
      <c r="B500" t="s">
        <v>3314</v>
      </c>
      <c r="C500" t="s">
        <v>3315</v>
      </c>
      <c r="D500">
        <v>2</v>
      </c>
      <c r="E500" t="s">
        <v>30</v>
      </c>
      <c r="F500">
        <v>1900.36</v>
      </c>
      <c r="G500">
        <v>3800.72</v>
      </c>
    </row>
    <row r="501" spans="2:7" x14ac:dyDescent="0.25">
      <c r="B501" t="s">
        <v>3316</v>
      </c>
      <c r="C501" t="s">
        <v>3317</v>
      </c>
      <c r="D501">
        <v>3</v>
      </c>
      <c r="E501" t="s">
        <v>30</v>
      </c>
      <c r="F501">
        <v>204.14</v>
      </c>
      <c r="G501">
        <v>612.41999999999996</v>
      </c>
    </row>
    <row r="502" spans="2:7" x14ac:dyDescent="0.25">
      <c r="B502" t="s">
        <v>3318</v>
      </c>
      <c r="C502" t="s">
        <v>3319</v>
      </c>
      <c r="D502">
        <v>2</v>
      </c>
      <c r="E502" t="s">
        <v>30</v>
      </c>
      <c r="F502">
        <v>2867.4</v>
      </c>
      <c r="G502">
        <v>5734.8</v>
      </c>
    </row>
    <row r="503" spans="2:7" x14ac:dyDescent="0.25">
      <c r="B503" t="s">
        <v>3320</v>
      </c>
      <c r="C503" t="s">
        <v>3321</v>
      </c>
      <c r="D503">
        <v>24</v>
      </c>
      <c r="E503" t="s">
        <v>30</v>
      </c>
      <c r="F503">
        <v>260</v>
      </c>
      <c r="G503">
        <v>6240</v>
      </c>
    </row>
    <row r="504" spans="2:7" x14ac:dyDescent="0.25">
      <c r="B504" t="s">
        <v>3322</v>
      </c>
      <c r="C504" t="s">
        <v>3323</v>
      </c>
      <c r="D504">
        <v>9</v>
      </c>
      <c r="E504" t="s">
        <v>30</v>
      </c>
      <c r="F504">
        <v>1</v>
      </c>
      <c r="G504">
        <v>9</v>
      </c>
    </row>
    <row r="505" spans="2:7" ht="30" x14ac:dyDescent="0.25">
      <c r="B505" t="s">
        <v>3324</v>
      </c>
      <c r="C505" s="1" t="s">
        <v>3325</v>
      </c>
      <c r="D505">
        <v>869</v>
      </c>
      <c r="E505" t="s">
        <v>30</v>
      </c>
      <c r="F505">
        <v>407.1</v>
      </c>
      <c r="G505">
        <v>353769.9</v>
      </c>
    </row>
    <row r="506" spans="2:7" x14ac:dyDescent="0.25">
      <c r="B506" t="s">
        <v>3326</v>
      </c>
      <c r="C506" t="s">
        <v>3327</v>
      </c>
      <c r="D506">
        <v>1000</v>
      </c>
      <c r="E506" t="s">
        <v>30</v>
      </c>
      <c r="F506">
        <v>271.39999999999998</v>
      </c>
      <c r="G506">
        <v>271400</v>
      </c>
    </row>
    <row r="507" spans="2:7" x14ac:dyDescent="0.25">
      <c r="B507" t="s">
        <v>3328</v>
      </c>
      <c r="C507" t="s">
        <v>3329</v>
      </c>
      <c r="D507">
        <v>4</v>
      </c>
      <c r="E507" t="s">
        <v>30</v>
      </c>
      <c r="F507">
        <v>1746.4</v>
      </c>
      <c r="G507">
        <v>6985.6</v>
      </c>
    </row>
    <row r="508" spans="2:7" x14ac:dyDescent="0.25">
      <c r="B508" t="s">
        <v>3330</v>
      </c>
      <c r="C508" t="s">
        <v>3331</v>
      </c>
      <c r="D508">
        <v>3</v>
      </c>
      <c r="E508" t="s">
        <v>30</v>
      </c>
      <c r="F508">
        <v>1</v>
      </c>
      <c r="G508">
        <v>3</v>
      </c>
    </row>
    <row r="509" spans="2:7" x14ac:dyDescent="0.25">
      <c r="B509" t="s">
        <v>3332</v>
      </c>
      <c r="C509" t="s">
        <v>3333</v>
      </c>
      <c r="D509">
        <v>8</v>
      </c>
      <c r="E509" t="s">
        <v>30</v>
      </c>
      <c r="F509">
        <v>1</v>
      </c>
      <c r="G509">
        <v>8</v>
      </c>
    </row>
    <row r="510" spans="2:7" x14ac:dyDescent="0.25">
      <c r="B510" t="s">
        <v>3334</v>
      </c>
      <c r="C510" t="s">
        <v>3335</v>
      </c>
      <c r="D510">
        <v>2</v>
      </c>
      <c r="E510" t="s">
        <v>30</v>
      </c>
      <c r="F510">
        <v>1</v>
      </c>
      <c r="G510">
        <v>2</v>
      </c>
    </row>
    <row r="511" spans="2:7" x14ac:dyDescent="0.25">
      <c r="B511" t="s">
        <v>3336</v>
      </c>
      <c r="C511" t="s">
        <v>3337</v>
      </c>
      <c r="D511">
        <v>6</v>
      </c>
      <c r="E511" t="s">
        <v>30</v>
      </c>
      <c r="F511">
        <v>1</v>
      </c>
      <c r="G511">
        <v>6</v>
      </c>
    </row>
    <row r="512" spans="2:7" x14ac:dyDescent="0.25">
      <c r="B512" t="s">
        <v>3338</v>
      </c>
      <c r="C512" t="s">
        <v>3339</v>
      </c>
      <c r="D512">
        <v>8</v>
      </c>
      <c r="E512" t="s">
        <v>200</v>
      </c>
      <c r="F512">
        <v>1</v>
      </c>
      <c r="G512">
        <v>8</v>
      </c>
    </row>
    <row r="513" spans="2:7" x14ac:dyDescent="0.25">
      <c r="B513" t="s">
        <v>3340</v>
      </c>
      <c r="C513" t="s">
        <v>3341</v>
      </c>
      <c r="D513">
        <v>4</v>
      </c>
      <c r="E513" t="s">
        <v>30</v>
      </c>
      <c r="F513">
        <v>1</v>
      </c>
      <c r="G513">
        <v>4</v>
      </c>
    </row>
    <row r="514" spans="2:7" x14ac:dyDescent="0.25">
      <c r="B514" t="s">
        <v>3342</v>
      </c>
      <c r="C514" t="s">
        <v>3343</v>
      </c>
      <c r="D514">
        <v>3</v>
      </c>
      <c r="E514" t="s">
        <v>30</v>
      </c>
      <c r="F514">
        <v>171.1</v>
      </c>
      <c r="G514">
        <v>513.29999999999995</v>
      </c>
    </row>
    <row r="515" spans="2:7" x14ac:dyDescent="0.25">
      <c r="B515" t="s">
        <v>3344</v>
      </c>
      <c r="C515" t="s">
        <v>3345</v>
      </c>
      <c r="D515">
        <v>130</v>
      </c>
      <c r="E515" t="s">
        <v>30</v>
      </c>
      <c r="F515">
        <v>254.36292307692301</v>
      </c>
      <c r="G515">
        <v>33067.18</v>
      </c>
    </row>
    <row r="516" spans="2:7" x14ac:dyDescent="0.25">
      <c r="B516" t="s">
        <v>3346</v>
      </c>
      <c r="C516" t="s">
        <v>3347</v>
      </c>
      <c r="D516">
        <v>14</v>
      </c>
      <c r="E516" t="s">
        <v>30</v>
      </c>
      <c r="F516">
        <v>589.01</v>
      </c>
      <c r="G516">
        <v>8246.14</v>
      </c>
    </row>
    <row r="517" spans="2:7" x14ac:dyDescent="0.25">
      <c r="B517" t="s">
        <v>3348</v>
      </c>
      <c r="C517" t="s">
        <v>3349</v>
      </c>
      <c r="D517">
        <v>23</v>
      </c>
      <c r="E517" t="s">
        <v>30</v>
      </c>
      <c r="F517">
        <v>1</v>
      </c>
      <c r="G517">
        <v>23</v>
      </c>
    </row>
    <row r="518" spans="2:7" x14ac:dyDescent="0.25">
      <c r="B518" t="s">
        <v>3350</v>
      </c>
      <c r="C518" t="s">
        <v>3351</v>
      </c>
      <c r="D518">
        <v>33</v>
      </c>
      <c r="E518" t="s">
        <v>30</v>
      </c>
      <c r="F518">
        <v>12818.19</v>
      </c>
      <c r="G518">
        <v>423000.27</v>
      </c>
    </row>
    <row r="519" spans="2:7" x14ac:dyDescent="0.25">
      <c r="B519" t="s">
        <v>3352</v>
      </c>
      <c r="C519" t="s">
        <v>3353</v>
      </c>
      <c r="D519">
        <v>5</v>
      </c>
      <c r="E519" t="s">
        <v>30</v>
      </c>
      <c r="F519">
        <v>76.7</v>
      </c>
      <c r="G519">
        <v>383.5</v>
      </c>
    </row>
    <row r="520" spans="2:7" x14ac:dyDescent="0.25">
      <c r="B520" t="s">
        <v>3354</v>
      </c>
      <c r="C520" t="s">
        <v>3355</v>
      </c>
      <c r="D520">
        <v>2</v>
      </c>
      <c r="E520" t="s">
        <v>30</v>
      </c>
      <c r="F520">
        <v>11700</v>
      </c>
      <c r="G520">
        <v>23400</v>
      </c>
    </row>
    <row r="521" spans="2:7" x14ac:dyDescent="0.25">
      <c r="B521" t="s">
        <v>3356</v>
      </c>
      <c r="C521" t="s">
        <v>3357</v>
      </c>
      <c r="D521">
        <v>24</v>
      </c>
      <c r="E521" t="s">
        <v>30</v>
      </c>
      <c r="F521">
        <v>8725.4066666666695</v>
      </c>
      <c r="G521">
        <v>209409.76</v>
      </c>
    </row>
    <row r="522" spans="2:7" x14ac:dyDescent="0.25">
      <c r="B522" t="s">
        <v>3358</v>
      </c>
      <c r="C522" t="s">
        <v>3359</v>
      </c>
      <c r="D522">
        <v>43</v>
      </c>
      <c r="E522" t="s">
        <v>30</v>
      </c>
      <c r="F522">
        <v>8490.5627906976806</v>
      </c>
      <c r="G522">
        <v>365094.2</v>
      </c>
    </row>
    <row r="523" spans="2:7" x14ac:dyDescent="0.25">
      <c r="B523" t="s">
        <v>3360</v>
      </c>
      <c r="C523" t="s">
        <v>3361</v>
      </c>
      <c r="D523">
        <v>25</v>
      </c>
      <c r="E523" t="s">
        <v>30</v>
      </c>
      <c r="F523">
        <v>11463.592000000001</v>
      </c>
      <c r="G523">
        <v>286589.8</v>
      </c>
    </row>
    <row r="524" spans="2:7" x14ac:dyDescent="0.25">
      <c r="B524" t="s">
        <v>3362</v>
      </c>
      <c r="C524" t="s">
        <v>3363</v>
      </c>
      <c r="D524">
        <v>4</v>
      </c>
      <c r="E524" t="s">
        <v>30</v>
      </c>
      <c r="F524">
        <v>14800</v>
      </c>
      <c r="G524">
        <v>59200</v>
      </c>
    </row>
    <row r="525" spans="2:7" x14ac:dyDescent="0.25">
      <c r="B525" t="s">
        <v>3364</v>
      </c>
      <c r="C525" t="s">
        <v>3365</v>
      </c>
      <c r="D525">
        <v>28</v>
      </c>
      <c r="E525" t="s">
        <v>30</v>
      </c>
      <c r="F525">
        <v>10824.1785714286</v>
      </c>
      <c r="G525">
        <v>303077</v>
      </c>
    </row>
    <row r="526" spans="2:7" x14ac:dyDescent="0.25">
      <c r="B526" t="s">
        <v>3366</v>
      </c>
      <c r="C526" t="s">
        <v>3367</v>
      </c>
      <c r="D526">
        <v>1</v>
      </c>
      <c r="E526" t="s">
        <v>30</v>
      </c>
      <c r="F526">
        <v>117.66</v>
      </c>
      <c r="G526">
        <v>117.66</v>
      </c>
    </row>
    <row r="527" spans="2:7" x14ac:dyDescent="0.25">
      <c r="B527" t="s">
        <v>3368</v>
      </c>
      <c r="C527" t="s">
        <v>3369</v>
      </c>
      <c r="D527">
        <v>1</v>
      </c>
      <c r="E527" t="s">
        <v>30</v>
      </c>
      <c r="F527">
        <v>23.9</v>
      </c>
      <c r="G527">
        <v>23.9</v>
      </c>
    </row>
    <row r="528" spans="2:7" x14ac:dyDescent="0.25">
      <c r="B528" t="s">
        <v>3370</v>
      </c>
      <c r="C528" t="s">
        <v>3371</v>
      </c>
      <c r="D528">
        <v>1</v>
      </c>
      <c r="E528" t="s">
        <v>30</v>
      </c>
      <c r="F528">
        <v>271.52</v>
      </c>
      <c r="G528">
        <v>271.52</v>
      </c>
    </row>
    <row r="529" spans="2:7" x14ac:dyDescent="0.25">
      <c r="B529" t="s">
        <v>3372</v>
      </c>
      <c r="C529" t="s">
        <v>3373</v>
      </c>
      <c r="D529">
        <v>2</v>
      </c>
      <c r="E529" t="s">
        <v>30</v>
      </c>
      <c r="F529">
        <v>316.24</v>
      </c>
      <c r="G529">
        <v>632.48</v>
      </c>
    </row>
    <row r="530" spans="2:7" x14ac:dyDescent="0.25">
      <c r="B530" t="s">
        <v>3374</v>
      </c>
      <c r="C530" t="s">
        <v>3375</v>
      </c>
      <c r="D530">
        <v>1</v>
      </c>
      <c r="E530" t="s">
        <v>30</v>
      </c>
      <c r="F530">
        <v>397.66</v>
      </c>
      <c r="G530">
        <v>397.66</v>
      </c>
    </row>
    <row r="531" spans="2:7" x14ac:dyDescent="0.25">
      <c r="B531" t="s">
        <v>3376</v>
      </c>
      <c r="C531" t="s">
        <v>3377</v>
      </c>
      <c r="D531">
        <v>15</v>
      </c>
      <c r="E531" t="s">
        <v>30</v>
      </c>
      <c r="F531">
        <v>61.36</v>
      </c>
      <c r="G531">
        <v>920.4</v>
      </c>
    </row>
    <row r="532" spans="2:7" x14ac:dyDescent="0.25">
      <c r="B532" t="s">
        <v>3378</v>
      </c>
      <c r="C532" t="s">
        <v>3379</v>
      </c>
      <c r="D532">
        <v>6</v>
      </c>
      <c r="E532" t="s">
        <v>30</v>
      </c>
      <c r="F532">
        <v>960.52</v>
      </c>
      <c r="G532">
        <v>5763.12</v>
      </c>
    </row>
    <row r="533" spans="2:7" x14ac:dyDescent="0.25">
      <c r="B533" t="s">
        <v>3380</v>
      </c>
      <c r="C533" t="s">
        <v>3381</v>
      </c>
      <c r="D533">
        <v>4</v>
      </c>
      <c r="E533" t="s">
        <v>30</v>
      </c>
      <c r="F533">
        <v>526.82500000000005</v>
      </c>
      <c r="G533">
        <v>2107.3000000000002</v>
      </c>
    </row>
    <row r="534" spans="2:7" x14ac:dyDescent="0.25">
      <c r="B534" t="s">
        <v>3382</v>
      </c>
      <c r="C534" t="s">
        <v>3383</v>
      </c>
      <c r="D534">
        <v>227</v>
      </c>
      <c r="E534" t="s">
        <v>1182</v>
      </c>
      <c r="F534">
        <v>46.02</v>
      </c>
      <c r="G534">
        <v>10446.540000000001</v>
      </c>
    </row>
    <row r="535" spans="2:7" x14ac:dyDescent="0.25">
      <c r="B535" t="s">
        <v>3384</v>
      </c>
      <c r="C535" t="s">
        <v>3385</v>
      </c>
      <c r="D535">
        <v>1</v>
      </c>
      <c r="E535" t="s">
        <v>30</v>
      </c>
      <c r="F535">
        <v>804.76</v>
      </c>
      <c r="G535">
        <v>804.76</v>
      </c>
    </row>
    <row r="536" spans="2:7" x14ac:dyDescent="0.25">
      <c r="B536" t="s">
        <v>3386</v>
      </c>
      <c r="C536" t="s">
        <v>3387</v>
      </c>
      <c r="D536">
        <v>1</v>
      </c>
      <c r="E536" t="s">
        <v>30</v>
      </c>
      <c r="F536">
        <v>804.76</v>
      </c>
      <c r="G536">
        <v>804.76</v>
      </c>
    </row>
    <row r="537" spans="2:7" x14ac:dyDescent="0.25">
      <c r="B537" t="s">
        <v>3388</v>
      </c>
      <c r="C537" t="s">
        <v>3389</v>
      </c>
      <c r="D537">
        <v>2</v>
      </c>
      <c r="E537" t="s">
        <v>30</v>
      </c>
      <c r="F537">
        <v>2015</v>
      </c>
      <c r="G537">
        <v>4030</v>
      </c>
    </row>
    <row r="538" spans="2:7" x14ac:dyDescent="0.25">
      <c r="B538" t="s">
        <v>3390</v>
      </c>
      <c r="C538" t="s">
        <v>3391</v>
      </c>
      <c r="D538">
        <v>12</v>
      </c>
      <c r="E538" t="s">
        <v>30</v>
      </c>
      <c r="F538">
        <v>2832</v>
      </c>
      <c r="G538">
        <v>33984</v>
      </c>
    </row>
    <row r="539" spans="2:7" x14ac:dyDescent="0.25">
      <c r="B539" t="s">
        <v>3392</v>
      </c>
      <c r="C539" t="s">
        <v>3393</v>
      </c>
      <c r="D539">
        <v>4</v>
      </c>
      <c r="E539" t="s">
        <v>30</v>
      </c>
      <c r="F539">
        <v>1</v>
      </c>
      <c r="G539">
        <v>4</v>
      </c>
    </row>
    <row r="540" spans="2:7" x14ac:dyDescent="0.25">
      <c r="B540" t="s">
        <v>3394</v>
      </c>
      <c r="C540" t="s">
        <v>3395</v>
      </c>
      <c r="D540">
        <v>12</v>
      </c>
      <c r="E540" t="s">
        <v>30</v>
      </c>
      <c r="F540">
        <v>3304</v>
      </c>
      <c r="G540">
        <v>39648</v>
      </c>
    </row>
    <row r="541" spans="2:7" x14ac:dyDescent="0.25">
      <c r="B541" t="s">
        <v>3396</v>
      </c>
      <c r="C541" t="s">
        <v>3397</v>
      </c>
      <c r="D541">
        <v>2</v>
      </c>
      <c r="E541" t="s">
        <v>30</v>
      </c>
      <c r="F541">
        <v>1995</v>
      </c>
      <c r="G541">
        <v>3990</v>
      </c>
    </row>
    <row r="542" spans="2:7" x14ac:dyDescent="0.25">
      <c r="B542" t="s">
        <v>3398</v>
      </c>
      <c r="C542" t="s">
        <v>3399</v>
      </c>
      <c r="D542">
        <v>6</v>
      </c>
      <c r="E542" t="s">
        <v>30</v>
      </c>
      <c r="F542">
        <v>1</v>
      </c>
      <c r="G542">
        <v>6</v>
      </c>
    </row>
    <row r="543" spans="2:7" x14ac:dyDescent="0.25">
      <c r="B543" t="s">
        <v>3400</v>
      </c>
      <c r="C543" t="s">
        <v>3401</v>
      </c>
      <c r="D543">
        <v>1</v>
      </c>
      <c r="E543" t="s">
        <v>30</v>
      </c>
      <c r="F543">
        <v>971.73</v>
      </c>
      <c r="G543">
        <v>971.73</v>
      </c>
    </row>
    <row r="544" spans="2:7" x14ac:dyDescent="0.25">
      <c r="B544" t="s">
        <v>3402</v>
      </c>
      <c r="C544" t="s">
        <v>3403</v>
      </c>
      <c r="D544">
        <v>8</v>
      </c>
      <c r="E544" t="s">
        <v>30</v>
      </c>
      <c r="F544">
        <v>288.73750000000001</v>
      </c>
      <c r="G544">
        <v>2309.9</v>
      </c>
    </row>
    <row r="545" spans="2:7" x14ac:dyDescent="0.25">
      <c r="B545" t="s">
        <v>3404</v>
      </c>
      <c r="C545" t="s">
        <v>3405</v>
      </c>
      <c r="D545">
        <v>1</v>
      </c>
      <c r="E545" t="s">
        <v>30</v>
      </c>
      <c r="F545">
        <v>666.9</v>
      </c>
      <c r="G545">
        <v>666.9</v>
      </c>
    </row>
    <row r="546" spans="2:7" x14ac:dyDescent="0.25">
      <c r="B546" t="s">
        <v>3406</v>
      </c>
      <c r="C546" t="s">
        <v>3407</v>
      </c>
      <c r="D546">
        <v>39</v>
      </c>
      <c r="E546" t="s">
        <v>30</v>
      </c>
      <c r="F546">
        <v>507.4</v>
      </c>
      <c r="G546">
        <v>19788.599999999999</v>
      </c>
    </row>
    <row r="547" spans="2:7" x14ac:dyDescent="0.25">
      <c r="B547" t="s">
        <v>3408</v>
      </c>
      <c r="C547" t="s">
        <v>3409</v>
      </c>
      <c r="D547">
        <v>9</v>
      </c>
      <c r="E547" t="s">
        <v>30</v>
      </c>
      <c r="F547">
        <v>398.84</v>
      </c>
      <c r="G547">
        <v>3589.56</v>
      </c>
    </row>
    <row r="548" spans="2:7" x14ac:dyDescent="0.25">
      <c r="B548" t="s">
        <v>3410</v>
      </c>
      <c r="C548" t="s">
        <v>3411</v>
      </c>
      <c r="D548">
        <v>9</v>
      </c>
      <c r="E548" t="s">
        <v>30</v>
      </c>
      <c r="F548">
        <v>676.14</v>
      </c>
      <c r="G548">
        <v>6085.26</v>
      </c>
    </row>
    <row r="549" spans="2:7" x14ac:dyDescent="0.25">
      <c r="B549" t="s">
        <v>3412</v>
      </c>
      <c r="C549" t="s">
        <v>3413</v>
      </c>
      <c r="D549">
        <v>9</v>
      </c>
      <c r="E549" t="s">
        <v>30</v>
      </c>
      <c r="F549">
        <v>676.14</v>
      </c>
      <c r="G549">
        <v>6085.26</v>
      </c>
    </row>
    <row r="550" spans="2:7" x14ac:dyDescent="0.25">
      <c r="B550" t="s">
        <v>3414</v>
      </c>
      <c r="C550" t="s">
        <v>3415</v>
      </c>
      <c r="D550">
        <v>9</v>
      </c>
      <c r="E550" t="s">
        <v>30</v>
      </c>
      <c r="F550">
        <v>676.14</v>
      </c>
      <c r="G550">
        <v>6085.26</v>
      </c>
    </row>
    <row r="551" spans="2:7" x14ac:dyDescent="0.25">
      <c r="B551" t="s">
        <v>3416</v>
      </c>
      <c r="C551" t="s">
        <v>3417</v>
      </c>
      <c r="D551">
        <v>8</v>
      </c>
      <c r="E551" t="s">
        <v>30</v>
      </c>
      <c r="F551">
        <v>1975</v>
      </c>
      <c r="G551">
        <v>15800</v>
      </c>
    </row>
    <row r="552" spans="2:7" x14ac:dyDescent="0.25">
      <c r="B552" t="s">
        <v>3418</v>
      </c>
      <c r="C552" t="s">
        <v>3419</v>
      </c>
      <c r="D552">
        <v>8</v>
      </c>
      <c r="E552" t="s">
        <v>30</v>
      </c>
      <c r="F552">
        <v>1975</v>
      </c>
      <c r="G552">
        <v>15800</v>
      </c>
    </row>
    <row r="553" spans="2:7" x14ac:dyDescent="0.25">
      <c r="B553" t="s">
        <v>3420</v>
      </c>
      <c r="C553" t="s">
        <v>3421</v>
      </c>
      <c r="D553">
        <v>1</v>
      </c>
      <c r="E553" t="s">
        <v>30</v>
      </c>
      <c r="F553">
        <v>302.67</v>
      </c>
      <c r="G553">
        <v>302.67</v>
      </c>
    </row>
    <row r="554" spans="2:7" x14ac:dyDescent="0.25">
      <c r="B554" t="s">
        <v>3422</v>
      </c>
      <c r="C554" t="s">
        <v>3423</v>
      </c>
      <c r="D554">
        <v>40</v>
      </c>
      <c r="E554" t="s">
        <v>30</v>
      </c>
      <c r="F554">
        <v>413</v>
      </c>
      <c r="G554">
        <v>16520</v>
      </c>
    </row>
    <row r="555" spans="2:7" x14ac:dyDescent="0.25">
      <c r="B555" t="s">
        <v>3424</v>
      </c>
      <c r="C555" t="s">
        <v>3425</v>
      </c>
      <c r="D555">
        <v>7</v>
      </c>
      <c r="E555" t="s">
        <v>30</v>
      </c>
      <c r="F555">
        <v>1</v>
      </c>
      <c r="G555">
        <v>7</v>
      </c>
    </row>
    <row r="556" spans="2:7" x14ac:dyDescent="0.25">
      <c r="B556" t="s">
        <v>3426</v>
      </c>
      <c r="C556" t="s">
        <v>3427</v>
      </c>
      <c r="D556">
        <v>11</v>
      </c>
      <c r="E556" t="s">
        <v>30</v>
      </c>
      <c r="F556">
        <v>948.72</v>
      </c>
      <c r="G556">
        <v>10435.92</v>
      </c>
    </row>
    <row r="557" spans="2:7" x14ac:dyDescent="0.25">
      <c r="B557" t="s">
        <v>3428</v>
      </c>
      <c r="C557" t="s">
        <v>3429</v>
      </c>
      <c r="D557">
        <v>57</v>
      </c>
      <c r="E557" t="s">
        <v>30</v>
      </c>
      <c r="F557">
        <v>186.92561403508799</v>
      </c>
      <c r="G557">
        <v>10654.76</v>
      </c>
    </row>
    <row r="558" spans="2:7" x14ac:dyDescent="0.25">
      <c r="B558" t="s">
        <v>3430</v>
      </c>
      <c r="C558" t="s">
        <v>3431</v>
      </c>
      <c r="D558">
        <v>19</v>
      </c>
      <c r="E558" t="s">
        <v>30</v>
      </c>
      <c r="F558">
        <v>141.6</v>
      </c>
      <c r="G558">
        <v>2690.4</v>
      </c>
    </row>
    <row r="559" spans="2:7" x14ac:dyDescent="0.25">
      <c r="B559" t="s">
        <v>3432</v>
      </c>
      <c r="C559" t="s">
        <v>3433</v>
      </c>
      <c r="D559">
        <v>9</v>
      </c>
      <c r="E559" t="s">
        <v>30</v>
      </c>
      <c r="F559">
        <v>243.08</v>
      </c>
      <c r="G559">
        <v>2187.7199999999998</v>
      </c>
    </row>
    <row r="560" spans="2:7" x14ac:dyDescent="0.25">
      <c r="B560" t="s">
        <v>3434</v>
      </c>
      <c r="C560" t="s">
        <v>3435</v>
      </c>
      <c r="D560">
        <v>9</v>
      </c>
      <c r="E560" t="s">
        <v>30</v>
      </c>
      <c r="F560">
        <v>243.08</v>
      </c>
      <c r="G560">
        <v>2187.7199999999998</v>
      </c>
    </row>
    <row r="561" spans="2:7" x14ac:dyDescent="0.25">
      <c r="B561" t="s">
        <v>3436</v>
      </c>
      <c r="C561" t="s">
        <v>3437</v>
      </c>
      <c r="D561">
        <v>10</v>
      </c>
      <c r="E561" t="s">
        <v>30</v>
      </c>
      <c r="F561">
        <v>243.08</v>
      </c>
      <c r="G561">
        <v>2430.8000000000002</v>
      </c>
    </row>
    <row r="562" spans="2:7" x14ac:dyDescent="0.25">
      <c r="B562" t="s">
        <v>3438</v>
      </c>
      <c r="C562" t="s">
        <v>3439</v>
      </c>
      <c r="D562">
        <v>8</v>
      </c>
      <c r="E562" t="s">
        <v>30</v>
      </c>
      <c r="F562">
        <v>243.08</v>
      </c>
      <c r="G562">
        <v>1944.64</v>
      </c>
    </row>
    <row r="563" spans="2:7" x14ac:dyDescent="0.25">
      <c r="B563" t="s">
        <v>3440</v>
      </c>
      <c r="C563" t="s">
        <v>3441</v>
      </c>
      <c r="D563">
        <v>7</v>
      </c>
      <c r="E563" t="s">
        <v>30</v>
      </c>
      <c r="F563">
        <v>243.08</v>
      </c>
      <c r="G563">
        <v>1701.56</v>
      </c>
    </row>
    <row r="564" spans="2:7" x14ac:dyDescent="0.25">
      <c r="B564" t="s">
        <v>3442</v>
      </c>
      <c r="C564" t="s">
        <v>3443</v>
      </c>
      <c r="D564">
        <v>8</v>
      </c>
      <c r="E564" t="s">
        <v>30</v>
      </c>
      <c r="F564">
        <v>243.08</v>
      </c>
      <c r="G564">
        <v>1944.64</v>
      </c>
    </row>
    <row r="565" spans="2:7" x14ac:dyDescent="0.25">
      <c r="B565" t="s">
        <v>3444</v>
      </c>
      <c r="C565" t="s">
        <v>3445</v>
      </c>
      <c r="D565">
        <v>6</v>
      </c>
      <c r="E565" t="s">
        <v>30</v>
      </c>
      <c r="F565">
        <v>243.08</v>
      </c>
      <c r="G565">
        <v>1458.48</v>
      </c>
    </row>
    <row r="566" spans="2:7" x14ac:dyDescent="0.25">
      <c r="B566" t="s">
        <v>3446</v>
      </c>
      <c r="C566" t="s">
        <v>3447</v>
      </c>
      <c r="D566">
        <v>4</v>
      </c>
      <c r="E566" t="s">
        <v>30</v>
      </c>
      <c r="F566">
        <v>243.08</v>
      </c>
      <c r="G566">
        <v>972.32</v>
      </c>
    </row>
    <row r="567" spans="2:7" x14ac:dyDescent="0.25">
      <c r="B567" t="s">
        <v>3448</v>
      </c>
      <c r="C567" t="s">
        <v>3449</v>
      </c>
      <c r="D567">
        <v>4</v>
      </c>
      <c r="E567" t="s">
        <v>30</v>
      </c>
      <c r="F567">
        <v>243.08</v>
      </c>
      <c r="G567">
        <v>972.32</v>
      </c>
    </row>
    <row r="568" spans="2:7" x14ac:dyDescent="0.25">
      <c r="B568" t="s">
        <v>3450</v>
      </c>
      <c r="C568" t="s">
        <v>3451</v>
      </c>
      <c r="D568">
        <v>15</v>
      </c>
      <c r="E568" t="s">
        <v>30</v>
      </c>
      <c r="F568">
        <v>1195.3399999999999</v>
      </c>
      <c r="G568">
        <v>17930.099999999999</v>
      </c>
    </row>
    <row r="569" spans="2:7" x14ac:dyDescent="0.25">
      <c r="B569" t="s">
        <v>3452</v>
      </c>
      <c r="C569" t="s">
        <v>3453</v>
      </c>
      <c r="D569">
        <v>21</v>
      </c>
      <c r="E569" t="s">
        <v>30</v>
      </c>
      <c r="F569">
        <v>248.89190476190501</v>
      </c>
      <c r="G569">
        <v>5226.7299999999996</v>
      </c>
    </row>
    <row r="570" spans="2:7" x14ac:dyDescent="0.25">
      <c r="B570" t="s">
        <v>3454</v>
      </c>
      <c r="C570" t="s">
        <v>3455</v>
      </c>
      <c r="D570">
        <v>1500</v>
      </c>
      <c r="E570" t="s">
        <v>30</v>
      </c>
      <c r="F570">
        <v>77.88</v>
      </c>
      <c r="G570">
        <v>116820</v>
      </c>
    </row>
    <row r="571" spans="2:7" x14ac:dyDescent="0.25">
      <c r="B571" t="s">
        <v>3456</v>
      </c>
      <c r="C571" t="s">
        <v>3457</v>
      </c>
      <c r="D571">
        <v>4</v>
      </c>
      <c r="E571" t="s">
        <v>30</v>
      </c>
      <c r="F571">
        <v>129.80000000000001</v>
      </c>
      <c r="G571">
        <v>519.20000000000005</v>
      </c>
    </row>
    <row r="572" spans="2:7" x14ac:dyDescent="0.25">
      <c r="B572" t="s">
        <v>3458</v>
      </c>
      <c r="C572" t="s">
        <v>3459</v>
      </c>
      <c r="D572">
        <v>20</v>
      </c>
      <c r="E572" t="s">
        <v>30</v>
      </c>
      <c r="F572">
        <v>250.16</v>
      </c>
      <c r="G572">
        <v>5003.2</v>
      </c>
    </row>
    <row r="573" spans="2:7" x14ac:dyDescent="0.25">
      <c r="B573" t="s">
        <v>3460</v>
      </c>
      <c r="C573" t="s">
        <v>3461</v>
      </c>
      <c r="D573">
        <v>10</v>
      </c>
      <c r="E573" t="s">
        <v>30</v>
      </c>
      <c r="F573">
        <v>354</v>
      </c>
      <c r="G573">
        <v>3540</v>
      </c>
    </row>
    <row r="574" spans="2:7" x14ac:dyDescent="0.25">
      <c r="B574" t="s">
        <v>3462</v>
      </c>
      <c r="C574" t="s">
        <v>3463</v>
      </c>
      <c r="D574">
        <v>4</v>
      </c>
      <c r="E574" t="s">
        <v>30</v>
      </c>
      <c r="F574">
        <v>1117.42</v>
      </c>
      <c r="G574">
        <v>4469.68</v>
      </c>
    </row>
    <row r="575" spans="2:7" x14ac:dyDescent="0.25">
      <c r="B575" t="s">
        <v>3464</v>
      </c>
      <c r="C575" t="s">
        <v>3465</v>
      </c>
      <c r="D575">
        <v>10</v>
      </c>
      <c r="E575" t="s">
        <v>30</v>
      </c>
      <c r="F575">
        <v>328.92</v>
      </c>
      <c r="G575">
        <v>3289.2</v>
      </c>
    </row>
    <row r="576" spans="2:7" x14ac:dyDescent="0.25">
      <c r="B576" t="s">
        <v>3466</v>
      </c>
      <c r="C576" t="s">
        <v>3467</v>
      </c>
      <c r="D576">
        <v>25</v>
      </c>
      <c r="E576" t="s">
        <v>30</v>
      </c>
      <c r="F576">
        <v>6.61</v>
      </c>
      <c r="G576">
        <v>165.25</v>
      </c>
    </row>
    <row r="577" spans="2:7" x14ac:dyDescent="0.25">
      <c r="B577" t="s">
        <v>3468</v>
      </c>
      <c r="C577" t="s">
        <v>3469</v>
      </c>
      <c r="D577">
        <v>100</v>
      </c>
      <c r="E577" t="s">
        <v>30</v>
      </c>
      <c r="F577">
        <v>14.16</v>
      </c>
      <c r="G577">
        <v>1416</v>
      </c>
    </row>
    <row r="578" spans="2:7" x14ac:dyDescent="0.25">
      <c r="B578" t="s">
        <v>3470</v>
      </c>
      <c r="C578" t="s">
        <v>3471</v>
      </c>
      <c r="D578">
        <v>100</v>
      </c>
      <c r="E578" t="s">
        <v>30</v>
      </c>
      <c r="F578">
        <v>29.5</v>
      </c>
      <c r="G578">
        <v>2950</v>
      </c>
    </row>
    <row r="579" spans="2:7" x14ac:dyDescent="0.25">
      <c r="B579" t="s">
        <v>3472</v>
      </c>
      <c r="C579" t="s">
        <v>3473</v>
      </c>
      <c r="D579">
        <v>150</v>
      </c>
      <c r="E579" t="s">
        <v>30</v>
      </c>
      <c r="F579">
        <v>11.8</v>
      </c>
      <c r="G579">
        <v>1770</v>
      </c>
    </row>
    <row r="580" spans="2:7" x14ac:dyDescent="0.25">
      <c r="B580" t="s">
        <v>3474</v>
      </c>
      <c r="C580" t="s">
        <v>3475</v>
      </c>
      <c r="D580">
        <v>1</v>
      </c>
      <c r="E580" t="s">
        <v>30</v>
      </c>
      <c r="F580">
        <v>1250</v>
      </c>
      <c r="G580">
        <v>1250</v>
      </c>
    </row>
    <row r="581" spans="2:7" x14ac:dyDescent="0.25">
      <c r="B581" t="s">
        <v>3476</v>
      </c>
      <c r="C581" t="s">
        <v>3477</v>
      </c>
      <c r="D581">
        <v>10</v>
      </c>
      <c r="E581" t="s">
        <v>30</v>
      </c>
      <c r="F581">
        <v>5888.2</v>
      </c>
      <c r="G581">
        <v>58882</v>
      </c>
    </row>
    <row r="582" spans="2:7" x14ac:dyDescent="0.25">
      <c r="B582" t="s">
        <v>3478</v>
      </c>
      <c r="C582" t="s">
        <v>3479</v>
      </c>
      <c r="D582">
        <v>28</v>
      </c>
      <c r="E582" t="s">
        <v>30</v>
      </c>
      <c r="F582">
        <v>868.78</v>
      </c>
      <c r="G582">
        <v>24325.84</v>
      </c>
    </row>
    <row r="583" spans="2:7" x14ac:dyDescent="0.25">
      <c r="B583" t="s">
        <v>3480</v>
      </c>
      <c r="C583" t="s">
        <v>3481</v>
      </c>
      <c r="D583">
        <v>7</v>
      </c>
      <c r="E583" t="s">
        <v>30</v>
      </c>
      <c r="F583">
        <v>749.3</v>
      </c>
      <c r="G583">
        <v>5245.1</v>
      </c>
    </row>
    <row r="584" spans="2:7" x14ac:dyDescent="0.25">
      <c r="B584" t="s">
        <v>3482</v>
      </c>
      <c r="C584" t="s">
        <v>3483</v>
      </c>
      <c r="D584">
        <v>7</v>
      </c>
      <c r="E584" t="s">
        <v>30</v>
      </c>
      <c r="F584">
        <v>2876.25</v>
      </c>
      <c r="G584">
        <v>20133.75</v>
      </c>
    </row>
    <row r="585" spans="2:7" x14ac:dyDescent="0.25">
      <c r="B585" t="s">
        <v>3484</v>
      </c>
      <c r="C585" t="s">
        <v>3485</v>
      </c>
      <c r="D585">
        <v>11</v>
      </c>
      <c r="E585" t="s">
        <v>30</v>
      </c>
      <c r="F585">
        <v>749.3</v>
      </c>
      <c r="G585">
        <v>8242.2999999999993</v>
      </c>
    </row>
    <row r="586" spans="2:7" x14ac:dyDescent="0.25">
      <c r="B586" t="s">
        <v>3486</v>
      </c>
      <c r="C586" t="s">
        <v>3487</v>
      </c>
      <c r="D586">
        <v>6</v>
      </c>
      <c r="E586" t="s">
        <v>30</v>
      </c>
      <c r="F586">
        <v>749.3</v>
      </c>
      <c r="G586">
        <v>4495.8</v>
      </c>
    </row>
    <row r="587" spans="2:7" x14ac:dyDescent="0.25">
      <c r="B587" t="s">
        <v>3488</v>
      </c>
      <c r="C587" t="s">
        <v>3489</v>
      </c>
      <c r="D587">
        <v>3</v>
      </c>
      <c r="E587" t="s">
        <v>30</v>
      </c>
      <c r="F587">
        <v>5982.6</v>
      </c>
      <c r="G587">
        <v>17947.8</v>
      </c>
    </row>
    <row r="588" spans="2:7" x14ac:dyDescent="0.25">
      <c r="B588" t="s">
        <v>3490</v>
      </c>
      <c r="C588" t="s">
        <v>3491</v>
      </c>
      <c r="D588">
        <v>19</v>
      </c>
      <c r="E588" t="s">
        <v>30</v>
      </c>
      <c r="F588">
        <v>1224.25</v>
      </c>
      <c r="G588">
        <v>23260.75</v>
      </c>
    </row>
    <row r="589" spans="2:7" x14ac:dyDescent="0.25">
      <c r="B589" t="s">
        <v>3492</v>
      </c>
      <c r="C589" t="s">
        <v>3493</v>
      </c>
      <c r="D589">
        <v>3</v>
      </c>
      <c r="E589" t="s">
        <v>30</v>
      </c>
      <c r="F589">
        <v>920</v>
      </c>
      <c r="G589">
        <v>2760</v>
      </c>
    </row>
    <row r="590" spans="2:7" x14ac:dyDescent="0.25">
      <c r="B590" t="s">
        <v>3494</v>
      </c>
      <c r="C590" t="s">
        <v>3495</v>
      </c>
      <c r="D590">
        <v>4</v>
      </c>
      <c r="E590" t="s">
        <v>30</v>
      </c>
      <c r="F590">
        <v>5982.6</v>
      </c>
      <c r="G590">
        <v>23930.400000000001</v>
      </c>
    </row>
    <row r="591" spans="2:7" x14ac:dyDescent="0.25">
      <c r="B591" t="s">
        <v>3496</v>
      </c>
      <c r="C591" t="s">
        <v>3497</v>
      </c>
      <c r="D591">
        <v>9</v>
      </c>
      <c r="E591" t="s">
        <v>30</v>
      </c>
      <c r="F591">
        <v>3975.42</v>
      </c>
      <c r="G591">
        <v>35778.78</v>
      </c>
    </row>
    <row r="592" spans="2:7" x14ac:dyDescent="0.25">
      <c r="B592" t="s">
        <v>3498</v>
      </c>
      <c r="C592" t="s">
        <v>3499</v>
      </c>
      <c r="D592">
        <v>11</v>
      </c>
      <c r="E592" t="s">
        <v>30</v>
      </c>
      <c r="F592">
        <v>5982.6</v>
      </c>
      <c r="G592">
        <v>65808.600000000006</v>
      </c>
    </row>
    <row r="593" spans="2:7" x14ac:dyDescent="0.25">
      <c r="B593" t="s">
        <v>3500</v>
      </c>
      <c r="C593" t="s">
        <v>3501</v>
      </c>
      <c r="D593">
        <v>15</v>
      </c>
      <c r="E593" t="s">
        <v>30</v>
      </c>
      <c r="F593">
        <v>5982.6</v>
      </c>
      <c r="G593">
        <v>89739</v>
      </c>
    </row>
    <row r="594" spans="2:7" x14ac:dyDescent="0.25">
      <c r="B594" t="s">
        <v>3502</v>
      </c>
      <c r="C594" t="s">
        <v>3503</v>
      </c>
      <c r="D594">
        <v>17</v>
      </c>
      <c r="E594" t="s">
        <v>30</v>
      </c>
      <c r="F594">
        <v>2342.3000000000002</v>
      </c>
      <c r="G594">
        <v>39819.1</v>
      </c>
    </row>
    <row r="595" spans="2:7" x14ac:dyDescent="0.25">
      <c r="B595" t="s">
        <v>3504</v>
      </c>
      <c r="C595" t="s">
        <v>3505</v>
      </c>
      <c r="D595">
        <v>1</v>
      </c>
      <c r="E595" t="s">
        <v>30</v>
      </c>
      <c r="F595">
        <v>749.3</v>
      </c>
      <c r="G595">
        <v>749.3</v>
      </c>
    </row>
    <row r="596" spans="2:7" x14ac:dyDescent="0.25">
      <c r="B596" t="s">
        <v>3506</v>
      </c>
      <c r="C596" t="s">
        <v>3507</v>
      </c>
      <c r="D596">
        <v>20</v>
      </c>
      <c r="E596" t="s">
        <v>30</v>
      </c>
      <c r="F596">
        <v>236</v>
      </c>
      <c r="G596">
        <v>4720</v>
      </c>
    </row>
    <row r="597" spans="2:7" x14ac:dyDescent="0.25">
      <c r="B597" t="s">
        <v>3508</v>
      </c>
      <c r="C597" t="s">
        <v>3509</v>
      </c>
      <c r="D597">
        <v>2</v>
      </c>
      <c r="E597" t="s">
        <v>30</v>
      </c>
      <c r="F597">
        <v>396.48</v>
      </c>
      <c r="G597">
        <v>792.96</v>
      </c>
    </row>
    <row r="598" spans="2:7" x14ac:dyDescent="0.25">
      <c r="B598" t="s">
        <v>3510</v>
      </c>
      <c r="C598" t="s">
        <v>3511</v>
      </c>
      <c r="D598">
        <v>1</v>
      </c>
      <c r="E598" t="s">
        <v>30</v>
      </c>
      <c r="F598">
        <v>2070.9</v>
      </c>
      <c r="G598">
        <v>2070.9</v>
      </c>
    </row>
    <row r="599" spans="2:7" x14ac:dyDescent="0.25">
      <c r="B599" t="s">
        <v>3512</v>
      </c>
      <c r="C599" t="s">
        <v>3513</v>
      </c>
      <c r="D599">
        <v>22</v>
      </c>
      <c r="E599" t="s">
        <v>30</v>
      </c>
      <c r="F599">
        <v>259.60000000000002</v>
      </c>
      <c r="G599">
        <v>5711.2</v>
      </c>
    </row>
    <row r="600" spans="2:7" x14ac:dyDescent="0.25">
      <c r="B600" t="s">
        <v>3514</v>
      </c>
      <c r="C600" t="s">
        <v>3515</v>
      </c>
      <c r="D600">
        <v>1</v>
      </c>
      <c r="E600" t="s">
        <v>30</v>
      </c>
      <c r="F600">
        <v>15340</v>
      </c>
      <c r="G600">
        <v>15340</v>
      </c>
    </row>
    <row r="601" spans="2:7" x14ac:dyDescent="0.25">
      <c r="B601" t="s">
        <v>3516</v>
      </c>
      <c r="C601" t="s">
        <v>3517</v>
      </c>
      <c r="D601">
        <v>1</v>
      </c>
      <c r="E601" t="s">
        <v>30</v>
      </c>
      <c r="F601">
        <v>41300</v>
      </c>
      <c r="G601">
        <v>41300</v>
      </c>
    </row>
    <row r="602" spans="2:7" x14ac:dyDescent="0.25">
      <c r="B602" t="s">
        <v>3518</v>
      </c>
      <c r="C602" t="s">
        <v>3519</v>
      </c>
      <c r="D602">
        <v>1</v>
      </c>
      <c r="E602" t="s">
        <v>30</v>
      </c>
      <c r="F602">
        <v>590</v>
      </c>
      <c r="G602">
        <v>590</v>
      </c>
    </row>
    <row r="603" spans="2:7" x14ac:dyDescent="0.25">
      <c r="B603" t="s">
        <v>3520</v>
      </c>
      <c r="C603" t="s">
        <v>3521</v>
      </c>
      <c r="D603">
        <v>115</v>
      </c>
      <c r="E603" t="s">
        <v>30</v>
      </c>
      <c r="F603">
        <v>409.33</v>
      </c>
      <c r="G603">
        <v>47072.95</v>
      </c>
    </row>
    <row r="604" spans="2:7" x14ac:dyDescent="0.25">
      <c r="B604" t="s">
        <v>3522</v>
      </c>
      <c r="C604" t="s">
        <v>3523</v>
      </c>
      <c r="D604">
        <v>189</v>
      </c>
      <c r="E604" t="s">
        <v>30</v>
      </c>
      <c r="F604">
        <v>511.54</v>
      </c>
      <c r="G604">
        <v>96681.06</v>
      </c>
    </row>
    <row r="605" spans="2:7" x14ac:dyDescent="0.25">
      <c r="B605" t="s">
        <v>3524</v>
      </c>
      <c r="C605" t="s">
        <v>3525</v>
      </c>
      <c r="D605">
        <v>22</v>
      </c>
      <c r="E605" t="s">
        <v>30</v>
      </c>
      <c r="F605">
        <v>382.89</v>
      </c>
      <c r="G605">
        <v>8423.58</v>
      </c>
    </row>
    <row r="606" spans="2:7" x14ac:dyDescent="0.25">
      <c r="B606" t="s">
        <v>3526</v>
      </c>
      <c r="C606" t="s">
        <v>3527</v>
      </c>
      <c r="D606">
        <v>12</v>
      </c>
      <c r="E606" t="s">
        <v>30</v>
      </c>
      <c r="F606">
        <v>837.8</v>
      </c>
      <c r="G606">
        <v>10053.6</v>
      </c>
    </row>
    <row r="607" spans="2:7" x14ac:dyDescent="0.25">
      <c r="B607" t="s">
        <v>3528</v>
      </c>
      <c r="C607" t="s">
        <v>3529</v>
      </c>
      <c r="D607">
        <v>6</v>
      </c>
      <c r="E607" t="s">
        <v>30</v>
      </c>
      <c r="F607">
        <v>226.34333333333299</v>
      </c>
      <c r="G607">
        <v>1358.06</v>
      </c>
    </row>
    <row r="608" spans="2:7" x14ac:dyDescent="0.25">
      <c r="B608" t="s">
        <v>3530</v>
      </c>
      <c r="C608" t="s">
        <v>3531</v>
      </c>
      <c r="D608">
        <v>26</v>
      </c>
      <c r="E608" t="s">
        <v>30</v>
      </c>
      <c r="F608">
        <v>7.5423076923076904</v>
      </c>
      <c r="G608">
        <v>196.1</v>
      </c>
    </row>
    <row r="609" spans="2:7" x14ac:dyDescent="0.25">
      <c r="B609" t="s">
        <v>3532</v>
      </c>
      <c r="C609" t="s">
        <v>3533</v>
      </c>
      <c r="D609">
        <v>116</v>
      </c>
      <c r="E609" t="s">
        <v>30</v>
      </c>
      <c r="F609">
        <v>2</v>
      </c>
      <c r="G609">
        <v>232</v>
      </c>
    </row>
    <row r="610" spans="2:7" x14ac:dyDescent="0.25">
      <c r="B610" t="s">
        <v>3534</v>
      </c>
      <c r="C610" t="s">
        <v>3535</v>
      </c>
      <c r="D610">
        <v>30</v>
      </c>
      <c r="E610" t="s">
        <v>30</v>
      </c>
      <c r="F610">
        <v>94.15</v>
      </c>
      <c r="G610">
        <v>2824.5</v>
      </c>
    </row>
    <row r="611" spans="2:7" x14ac:dyDescent="0.25">
      <c r="B611" t="s">
        <v>3536</v>
      </c>
      <c r="C611" t="s">
        <v>3537</v>
      </c>
      <c r="D611">
        <v>1041</v>
      </c>
      <c r="E611" t="s">
        <v>30</v>
      </c>
      <c r="F611">
        <v>436.28374639769498</v>
      </c>
      <c r="G611">
        <v>454171.38</v>
      </c>
    </row>
    <row r="612" spans="2:7" x14ac:dyDescent="0.25">
      <c r="B612" t="s">
        <v>3538</v>
      </c>
      <c r="C612" t="s">
        <v>3539</v>
      </c>
      <c r="D612">
        <v>500</v>
      </c>
      <c r="E612" t="s">
        <v>30</v>
      </c>
      <c r="F612">
        <v>301.89999999999998</v>
      </c>
      <c r="G612">
        <v>150950</v>
      </c>
    </row>
    <row r="613" spans="2:7" x14ac:dyDescent="0.25">
      <c r="B613" t="s">
        <v>3540</v>
      </c>
      <c r="C613" t="s">
        <v>3541</v>
      </c>
      <c r="D613">
        <v>40</v>
      </c>
      <c r="E613" t="s">
        <v>30</v>
      </c>
      <c r="F613">
        <v>153.4</v>
      </c>
      <c r="G613">
        <v>6136</v>
      </c>
    </row>
    <row r="614" spans="2:7" x14ac:dyDescent="0.25">
      <c r="B614" t="s">
        <v>3542</v>
      </c>
      <c r="C614" t="s">
        <v>3543</v>
      </c>
      <c r="D614">
        <v>169</v>
      </c>
      <c r="E614" t="s">
        <v>200</v>
      </c>
      <c r="F614">
        <v>80.239999999999995</v>
      </c>
      <c r="G614">
        <v>13560.56</v>
      </c>
    </row>
    <row r="615" spans="2:7" x14ac:dyDescent="0.25">
      <c r="B615" t="s">
        <v>3544</v>
      </c>
      <c r="C615" t="s">
        <v>3545</v>
      </c>
      <c r="D615">
        <v>24</v>
      </c>
      <c r="E615" t="s">
        <v>30</v>
      </c>
      <c r="F615">
        <v>495.5</v>
      </c>
      <c r="G615">
        <v>11892</v>
      </c>
    </row>
    <row r="616" spans="2:7" x14ac:dyDescent="0.25">
      <c r="B616" t="s">
        <v>3546</v>
      </c>
      <c r="C616" t="s">
        <v>3547</v>
      </c>
      <c r="D616">
        <v>48</v>
      </c>
      <c r="E616" t="s">
        <v>30</v>
      </c>
      <c r="F616">
        <v>413</v>
      </c>
      <c r="G616">
        <v>19824</v>
      </c>
    </row>
    <row r="617" spans="2:7" x14ac:dyDescent="0.25">
      <c r="B617" t="s">
        <v>3548</v>
      </c>
      <c r="C617" t="s">
        <v>3549</v>
      </c>
      <c r="D617">
        <v>714</v>
      </c>
      <c r="E617" t="s">
        <v>30</v>
      </c>
      <c r="F617">
        <v>88.508263305322103</v>
      </c>
      <c r="G617">
        <v>63194.9</v>
      </c>
    </row>
    <row r="618" spans="2:7" x14ac:dyDescent="0.25">
      <c r="B618" t="s">
        <v>3550</v>
      </c>
      <c r="C618" t="s">
        <v>3551</v>
      </c>
      <c r="D618">
        <v>112</v>
      </c>
      <c r="E618" t="s">
        <v>30</v>
      </c>
      <c r="F618">
        <v>1531.64</v>
      </c>
      <c r="G618">
        <v>171543.67999999999</v>
      </c>
    </row>
    <row r="619" spans="2:7" x14ac:dyDescent="0.25">
      <c r="B619" t="s">
        <v>3552</v>
      </c>
      <c r="C619" t="s">
        <v>3553</v>
      </c>
      <c r="D619">
        <v>1599</v>
      </c>
      <c r="E619" t="s">
        <v>30</v>
      </c>
      <c r="F619">
        <v>10.62</v>
      </c>
      <c r="G619">
        <v>16981.38</v>
      </c>
    </row>
    <row r="620" spans="2:7" x14ac:dyDescent="0.25">
      <c r="B620" t="s">
        <v>3554</v>
      </c>
      <c r="C620" t="s">
        <v>3555</v>
      </c>
      <c r="D620">
        <v>64</v>
      </c>
      <c r="E620" t="s">
        <v>30</v>
      </c>
      <c r="F620">
        <v>173.65</v>
      </c>
      <c r="G620">
        <v>11113.6</v>
      </c>
    </row>
    <row r="621" spans="2:7" x14ac:dyDescent="0.25">
      <c r="B621" t="s">
        <v>3556</v>
      </c>
      <c r="C621" t="s">
        <v>3557</v>
      </c>
      <c r="D621">
        <v>1</v>
      </c>
      <c r="E621" t="s">
        <v>30</v>
      </c>
      <c r="F621">
        <v>218.3</v>
      </c>
      <c r="G621">
        <v>218.3</v>
      </c>
    </row>
    <row r="622" spans="2:7" x14ac:dyDescent="0.25">
      <c r="B622" t="s">
        <v>3558</v>
      </c>
      <c r="C622" t="s">
        <v>3559</v>
      </c>
      <c r="D622">
        <v>2950</v>
      </c>
      <c r="E622" t="s">
        <v>30</v>
      </c>
      <c r="F622">
        <v>24.78</v>
      </c>
      <c r="G622">
        <v>73101</v>
      </c>
    </row>
    <row r="623" spans="2:7" x14ac:dyDescent="0.25">
      <c r="B623" t="s">
        <v>3560</v>
      </c>
      <c r="C623" t="s">
        <v>3561</v>
      </c>
      <c r="D623">
        <v>3</v>
      </c>
      <c r="E623" t="s">
        <v>30</v>
      </c>
      <c r="F623">
        <v>1090.32</v>
      </c>
      <c r="G623">
        <v>3270.96</v>
      </c>
    </row>
    <row r="624" spans="2:7" x14ac:dyDescent="0.25">
      <c r="B624" t="s">
        <v>3562</v>
      </c>
      <c r="C624" t="s">
        <v>3563</v>
      </c>
      <c r="D624">
        <v>60</v>
      </c>
      <c r="E624" t="s">
        <v>30</v>
      </c>
      <c r="F624">
        <v>23.6</v>
      </c>
      <c r="G624">
        <v>1416</v>
      </c>
    </row>
    <row r="625" spans="2:7" x14ac:dyDescent="0.25">
      <c r="B625" t="s">
        <v>3564</v>
      </c>
      <c r="C625" t="s">
        <v>3565</v>
      </c>
      <c r="D625">
        <v>7</v>
      </c>
      <c r="E625" t="s">
        <v>30</v>
      </c>
      <c r="F625">
        <v>12862</v>
      </c>
      <c r="G625">
        <v>90034</v>
      </c>
    </row>
    <row r="626" spans="2:7" x14ac:dyDescent="0.25">
      <c r="B626" t="s">
        <v>3566</v>
      </c>
      <c r="C626" t="s">
        <v>3567</v>
      </c>
      <c r="D626">
        <v>5</v>
      </c>
      <c r="E626" t="s">
        <v>30</v>
      </c>
      <c r="F626">
        <v>1</v>
      </c>
      <c r="G626">
        <v>5</v>
      </c>
    </row>
    <row r="627" spans="2:7" x14ac:dyDescent="0.25">
      <c r="B627" t="s">
        <v>3568</v>
      </c>
      <c r="C627" t="s">
        <v>3569</v>
      </c>
      <c r="D627">
        <v>24</v>
      </c>
      <c r="E627" t="s">
        <v>30</v>
      </c>
      <c r="F627">
        <v>3992.6716666666698</v>
      </c>
      <c r="G627">
        <v>95824.12</v>
      </c>
    </row>
    <row r="628" spans="2:7" x14ac:dyDescent="0.25">
      <c r="B628" t="s">
        <v>3570</v>
      </c>
      <c r="C628" t="s">
        <v>3571</v>
      </c>
      <c r="D628">
        <v>1</v>
      </c>
      <c r="E628" t="s">
        <v>30</v>
      </c>
      <c r="F628">
        <v>55.76</v>
      </c>
      <c r="G628">
        <v>55.76</v>
      </c>
    </row>
    <row r="629" spans="2:7" x14ac:dyDescent="0.25">
      <c r="B629" t="s">
        <v>3572</v>
      </c>
      <c r="C629" t="s">
        <v>3573</v>
      </c>
      <c r="D629">
        <v>2</v>
      </c>
      <c r="E629" t="s">
        <v>30</v>
      </c>
      <c r="F629">
        <v>42.86</v>
      </c>
      <c r="G629">
        <v>85.72</v>
      </c>
    </row>
    <row r="630" spans="2:7" x14ac:dyDescent="0.25">
      <c r="B630" t="s">
        <v>3574</v>
      </c>
      <c r="C630" t="s">
        <v>3575</v>
      </c>
      <c r="D630">
        <v>1</v>
      </c>
      <c r="E630" t="s">
        <v>30</v>
      </c>
      <c r="F630">
        <v>202.17</v>
      </c>
      <c r="G630">
        <v>202.17</v>
      </c>
    </row>
    <row r="631" spans="2:7" x14ac:dyDescent="0.25">
      <c r="B631" t="s">
        <v>3576</v>
      </c>
      <c r="C631" t="s">
        <v>3577</v>
      </c>
      <c r="D631">
        <v>62</v>
      </c>
      <c r="E631" t="s">
        <v>30</v>
      </c>
      <c r="F631">
        <v>664.45419354838702</v>
      </c>
      <c r="G631">
        <v>41196.160000000003</v>
      </c>
    </row>
    <row r="632" spans="2:7" ht="30" x14ac:dyDescent="0.25">
      <c r="B632" t="s">
        <v>3578</v>
      </c>
      <c r="C632" s="1" t="s">
        <v>3579</v>
      </c>
      <c r="D632">
        <v>10</v>
      </c>
      <c r="E632" t="s">
        <v>30</v>
      </c>
      <c r="F632">
        <v>4127.6400000000003</v>
      </c>
      <c r="G632">
        <v>41276.400000000001</v>
      </c>
    </row>
    <row r="633" spans="2:7" x14ac:dyDescent="0.25">
      <c r="B633" t="s">
        <v>3580</v>
      </c>
      <c r="C633" t="s">
        <v>3581</v>
      </c>
      <c r="D633">
        <v>2</v>
      </c>
      <c r="E633" t="s">
        <v>30</v>
      </c>
      <c r="F633">
        <v>887.36</v>
      </c>
      <c r="G633">
        <v>1774.72</v>
      </c>
    </row>
    <row r="634" spans="2:7" x14ac:dyDescent="0.25">
      <c r="B634" t="s">
        <v>3582</v>
      </c>
      <c r="C634" t="s">
        <v>3583</v>
      </c>
      <c r="D634">
        <v>5</v>
      </c>
      <c r="E634" t="s">
        <v>30</v>
      </c>
      <c r="F634">
        <v>1</v>
      </c>
      <c r="G634">
        <v>5</v>
      </c>
    </row>
    <row r="635" spans="2:7" x14ac:dyDescent="0.25">
      <c r="B635" t="s">
        <v>3584</v>
      </c>
      <c r="C635" t="s">
        <v>3585</v>
      </c>
      <c r="D635">
        <v>5</v>
      </c>
      <c r="E635" t="s">
        <v>115</v>
      </c>
      <c r="F635">
        <v>86.14</v>
      </c>
      <c r="G635">
        <v>430.7</v>
      </c>
    </row>
    <row r="636" spans="2:7" x14ac:dyDescent="0.25">
      <c r="B636" t="s">
        <v>3586</v>
      </c>
      <c r="C636" t="s">
        <v>3587</v>
      </c>
      <c r="D636">
        <v>13</v>
      </c>
      <c r="E636" t="s">
        <v>30</v>
      </c>
      <c r="F636">
        <v>540.44000000000005</v>
      </c>
      <c r="G636">
        <v>7025.72</v>
      </c>
    </row>
    <row r="637" spans="2:7" x14ac:dyDescent="0.25">
      <c r="B637" t="s">
        <v>3588</v>
      </c>
      <c r="C637" t="s">
        <v>3589</v>
      </c>
      <c r="D637">
        <v>2</v>
      </c>
      <c r="E637" t="s">
        <v>30</v>
      </c>
      <c r="F637">
        <v>1174.0999999999999</v>
      </c>
      <c r="G637">
        <v>2348.1999999999998</v>
      </c>
    </row>
    <row r="638" spans="2:7" x14ac:dyDescent="0.25">
      <c r="B638" t="s">
        <v>3590</v>
      </c>
      <c r="C638" t="s">
        <v>3591</v>
      </c>
      <c r="D638">
        <v>4</v>
      </c>
      <c r="E638" t="s">
        <v>30</v>
      </c>
      <c r="F638">
        <v>1</v>
      </c>
      <c r="G638">
        <v>4</v>
      </c>
    </row>
    <row r="639" spans="2:7" x14ac:dyDescent="0.25">
      <c r="B639" t="s">
        <v>3592</v>
      </c>
      <c r="C639" t="s">
        <v>3593</v>
      </c>
      <c r="D639">
        <v>3</v>
      </c>
      <c r="E639" t="s">
        <v>30</v>
      </c>
      <c r="F639">
        <v>1</v>
      </c>
      <c r="G639">
        <v>3</v>
      </c>
    </row>
    <row r="640" spans="2:7" x14ac:dyDescent="0.25">
      <c r="B640" t="s">
        <v>3594</v>
      </c>
      <c r="C640" t="s">
        <v>3595</v>
      </c>
      <c r="D640">
        <v>10</v>
      </c>
      <c r="E640" t="s">
        <v>30</v>
      </c>
      <c r="F640">
        <v>1</v>
      </c>
      <c r="G640">
        <v>10</v>
      </c>
    </row>
    <row r="641" spans="2:7" x14ac:dyDescent="0.25">
      <c r="B641" t="s">
        <v>3596</v>
      </c>
      <c r="C641" t="s">
        <v>3597</v>
      </c>
      <c r="D641">
        <v>4</v>
      </c>
      <c r="E641" t="s">
        <v>30</v>
      </c>
      <c r="F641">
        <v>23.04</v>
      </c>
      <c r="G641">
        <v>92.16</v>
      </c>
    </row>
    <row r="642" spans="2:7" x14ac:dyDescent="0.25">
      <c r="B642" t="s">
        <v>3598</v>
      </c>
      <c r="C642" t="s">
        <v>3599</v>
      </c>
      <c r="D642">
        <v>18</v>
      </c>
      <c r="E642" t="s">
        <v>30</v>
      </c>
      <c r="F642">
        <v>354</v>
      </c>
      <c r="G642">
        <v>6372</v>
      </c>
    </row>
    <row r="643" spans="2:7" x14ac:dyDescent="0.25">
      <c r="B643" t="s">
        <v>3600</v>
      </c>
      <c r="C643" t="s">
        <v>3601</v>
      </c>
      <c r="D643">
        <v>37</v>
      </c>
      <c r="E643" t="s">
        <v>30</v>
      </c>
      <c r="F643">
        <v>1485.16</v>
      </c>
      <c r="G643">
        <v>54950.92</v>
      </c>
    </row>
    <row r="644" spans="2:7" x14ac:dyDescent="0.25">
      <c r="B644" t="s">
        <v>3602</v>
      </c>
      <c r="C644" t="s">
        <v>3603</v>
      </c>
      <c r="D644">
        <v>4</v>
      </c>
      <c r="E644" t="s">
        <v>30</v>
      </c>
      <c r="F644">
        <v>6136</v>
      </c>
      <c r="G644">
        <v>24544</v>
      </c>
    </row>
    <row r="645" spans="2:7" x14ac:dyDescent="0.25">
      <c r="B645" t="s">
        <v>3604</v>
      </c>
      <c r="C645" t="s">
        <v>3605</v>
      </c>
      <c r="D645">
        <v>4</v>
      </c>
      <c r="E645" t="s">
        <v>30</v>
      </c>
      <c r="F645">
        <v>6136</v>
      </c>
      <c r="G645">
        <v>24544</v>
      </c>
    </row>
    <row r="646" spans="2:7" x14ac:dyDescent="0.25">
      <c r="B646" t="s">
        <v>3606</v>
      </c>
      <c r="C646" t="s">
        <v>3607</v>
      </c>
      <c r="D646">
        <v>15</v>
      </c>
      <c r="E646" t="s">
        <v>30</v>
      </c>
      <c r="F646">
        <v>295</v>
      </c>
      <c r="G646">
        <v>4425</v>
      </c>
    </row>
    <row r="647" spans="2:7" x14ac:dyDescent="0.25">
      <c r="B647" t="s">
        <v>3608</v>
      </c>
      <c r="C647" t="s">
        <v>3609</v>
      </c>
      <c r="D647">
        <v>1000</v>
      </c>
      <c r="E647" t="s">
        <v>30</v>
      </c>
      <c r="F647">
        <v>3.54</v>
      </c>
      <c r="G647">
        <v>3540</v>
      </c>
    </row>
    <row r="648" spans="2:7" x14ac:dyDescent="0.25">
      <c r="B648" t="s">
        <v>3610</v>
      </c>
      <c r="C648" t="s">
        <v>3611</v>
      </c>
      <c r="D648">
        <v>2</v>
      </c>
      <c r="E648" t="s">
        <v>30</v>
      </c>
      <c r="F648">
        <v>1736.96</v>
      </c>
      <c r="G648">
        <v>3473.92</v>
      </c>
    </row>
    <row r="649" spans="2:7" x14ac:dyDescent="0.25">
      <c r="B649" t="s">
        <v>3612</v>
      </c>
      <c r="C649" t="s">
        <v>3613</v>
      </c>
      <c r="D649">
        <v>2</v>
      </c>
      <c r="E649" t="s">
        <v>30</v>
      </c>
      <c r="F649">
        <v>1</v>
      </c>
      <c r="G649">
        <v>2</v>
      </c>
    </row>
    <row r="650" spans="2:7" x14ac:dyDescent="0.25">
      <c r="B650" t="s">
        <v>3614</v>
      </c>
      <c r="C650" t="s">
        <v>3613</v>
      </c>
      <c r="D650">
        <v>2</v>
      </c>
      <c r="E650" t="s">
        <v>30</v>
      </c>
      <c r="F650">
        <v>1519.84</v>
      </c>
      <c r="G650">
        <v>3039.68</v>
      </c>
    </row>
    <row r="651" spans="2:7" x14ac:dyDescent="0.25">
      <c r="B651" t="s">
        <v>3615</v>
      </c>
      <c r="C651" t="s">
        <v>3616</v>
      </c>
      <c r="D651">
        <v>7</v>
      </c>
      <c r="E651" t="s">
        <v>30</v>
      </c>
      <c r="F651">
        <v>2832</v>
      </c>
      <c r="G651">
        <v>19824</v>
      </c>
    </row>
    <row r="652" spans="2:7" x14ac:dyDescent="0.25">
      <c r="B652" t="s">
        <v>3617</v>
      </c>
      <c r="C652" t="s">
        <v>3618</v>
      </c>
      <c r="D652">
        <v>1</v>
      </c>
      <c r="E652" t="s">
        <v>30</v>
      </c>
      <c r="F652">
        <v>1534</v>
      </c>
      <c r="G652">
        <v>1534</v>
      </c>
    </row>
    <row r="653" spans="2:7" x14ac:dyDescent="0.25">
      <c r="B653" t="s">
        <v>3619</v>
      </c>
      <c r="C653" t="s">
        <v>3620</v>
      </c>
      <c r="D653">
        <v>9</v>
      </c>
      <c r="E653" t="s">
        <v>30</v>
      </c>
      <c r="F653">
        <v>649</v>
      </c>
      <c r="G653">
        <v>5841</v>
      </c>
    </row>
    <row r="654" spans="2:7" x14ac:dyDescent="0.25">
      <c r="B654" t="s">
        <v>3621</v>
      </c>
      <c r="C654" t="s">
        <v>3622</v>
      </c>
      <c r="D654">
        <v>2</v>
      </c>
      <c r="E654" t="s">
        <v>30</v>
      </c>
      <c r="F654">
        <v>1764.1</v>
      </c>
      <c r="G654">
        <v>3528.2</v>
      </c>
    </row>
    <row r="655" spans="2:7" x14ac:dyDescent="0.25">
      <c r="B655" t="s">
        <v>3623</v>
      </c>
      <c r="C655" t="s">
        <v>3624</v>
      </c>
      <c r="D655">
        <v>1</v>
      </c>
      <c r="E655" t="s">
        <v>30</v>
      </c>
      <c r="F655">
        <v>306.8</v>
      </c>
      <c r="G655">
        <v>306.8</v>
      </c>
    </row>
    <row r="656" spans="2:7" x14ac:dyDescent="0.25">
      <c r="B656" t="s">
        <v>3625</v>
      </c>
      <c r="C656" t="s">
        <v>3626</v>
      </c>
      <c r="D656">
        <v>1</v>
      </c>
      <c r="E656" t="s">
        <v>30</v>
      </c>
      <c r="F656">
        <v>825.71</v>
      </c>
      <c r="G656">
        <v>825.71</v>
      </c>
    </row>
    <row r="657" spans="2:7" x14ac:dyDescent="0.25">
      <c r="B657" t="s">
        <v>3627</v>
      </c>
      <c r="C657" t="s">
        <v>3628</v>
      </c>
      <c r="D657">
        <v>2</v>
      </c>
      <c r="E657" t="s">
        <v>30</v>
      </c>
      <c r="F657">
        <v>2457.35</v>
      </c>
      <c r="G657">
        <v>4914.7</v>
      </c>
    </row>
    <row r="658" spans="2:7" x14ac:dyDescent="0.25">
      <c r="B658" t="s">
        <v>3629</v>
      </c>
      <c r="C658" t="s">
        <v>3630</v>
      </c>
      <c r="D658">
        <v>1</v>
      </c>
      <c r="E658" t="s">
        <v>30</v>
      </c>
      <c r="F658">
        <v>38350</v>
      </c>
      <c r="G658">
        <v>38350</v>
      </c>
    </row>
    <row r="659" spans="2:7" x14ac:dyDescent="0.25">
      <c r="B659" t="s">
        <v>3631</v>
      </c>
      <c r="C659" t="s">
        <v>3632</v>
      </c>
      <c r="D659">
        <v>49</v>
      </c>
      <c r="E659" t="s">
        <v>30</v>
      </c>
      <c r="F659">
        <v>295</v>
      </c>
      <c r="G659">
        <v>14455</v>
      </c>
    </row>
    <row r="660" spans="2:7" x14ac:dyDescent="0.25">
      <c r="B660" t="s">
        <v>3633</v>
      </c>
      <c r="C660" t="s">
        <v>3634</v>
      </c>
      <c r="D660">
        <v>2</v>
      </c>
      <c r="E660" t="s">
        <v>30</v>
      </c>
      <c r="F660">
        <v>8142</v>
      </c>
      <c r="G660">
        <v>16284</v>
      </c>
    </row>
    <row r="661" spans="2:7" x14ac:dyDescent="0.25">
      <c r="B661" t="s">
        <v>3635</v>
      </c>
      <c r="C661" t="s">
        <v>3636</v>
      </c>
      <c r="D661">
        <v>1</v>
      </c>
      <c r="E661" t="s">
        <v>30</v>
      </c>
      <c r="F661">
        <v>92394</v>
      </c>
      <c r="G661">
        <v>92394</v>
      </c>
    </row>
    <row r="662" spans="2:7" x14ac:dyDescent="0.25">
      <c r="B662" t="s">
        <v>3637</v>
      </c>
      <c r="C662" t="s">
        <v>3638</v>
      </c>
      <c r="D662">
        <v>42</v>
      </c>
      <c r="E662" t="s">
        <v>30</v>
      </c>
      <c r="F662">
        <v>165.38</v>
      </c>
      <c r="G662">
        <v>6945.96</v>
      </c>
    </row>
    <row r="663" spans="2:7" x14ac:dyDescent="0.25">
      <c r="B663" t="s">
        <v>3639</v>
      </c>
      <c r="C663" t="s">
        <v>3640</v>
      </c>
      <c r="D663">
        <v>3</v>
      </c>
      <c r="E663" t="s">
        <v>30</v>
      </c>
      <c r="F663">
        <v>1</v>
      </c>
      <c r="G663">
        <v>3</v>
      </c>
    </row>
    <row r="664" spans="2:7" x14ac:dyDescent="0.25">
      <c r="B664" t="s">
        <v>3641</v>
      </c>
      <c r="C664" t="s">
        <v>3642</v>
      </c>
      <c r="D664">
        <v>4</v>
      </c>
      <c r="E664" t="s">
        <v>30</v>
      </c>
      <c r="F664">
        <v>1130.5</v>
      </c>
      <c r="G664">
        <v>4522</v>
      </c>
    </row>
    <row r="665" spans="2:7" x14ac:dyDescent="0.25">
      <c r="B665" t="s">
        <v>3643</v>
      </c>
      <c r="C665" t="s">
        <v>3644</v>
      </c>
      <c r="D665">
        <v>3</v>
      </c>
      <c r="E665" t="s">
        <v>30</v>
      </c>
      <c r="F665">
        <v>1</v>
      </c>
      <c r="G665">
        <v>3</v>
      </c>
    </row>
    <row r="666" spans="2:7" x14ac:dyDescent="0.25">
      <c r="B666" t="s">
        <v>3645</v>
      </c>
      <c r="C666" t="s">
        <v>3646</v>
      </c>
      <c r="D666">
        <v>4</v>
      </c>
      <c r="E666" t="s">
        <v>30</v>
      </c>
      <c r="F666">
        <v>1</v>
      </c>
      <c r="G666">
        <v>4</v>
      </c>
    </row>
    <row r="667" spans="2:7" x14ac:dyDescent="0.25">
      <c r="B667" t="s">
        <v>3647</v>
      </c>
      <c r="C667" t="s">
        <v>3648</v>
      </c>
      <c r="D667">
        <v>126</v>
      </c>
      <c r="E667" t="s">
        <v>30</v>
      </c>
      <c r="F667">
        <v>1420.72</v>
      </c>
      <c r="G667">
        <v>179010.72</v>
      </c>
    </row>
    <row r="668" spans="2:7" x14ac:dyDescent="0.25">
      <c r="B668" t="s">
        <v>3649</v>
      </c>
      <c r="C668" t="s">
        <v>3650</v>
      </c>
      <c r="D668">
        <v>300</v>
      </c>
      <c r="E668" t="s">
        <v>30</v>
      </c>
      <c r="F668">
        <v>275.29000000000002</v>
      </c>
      <c r="G668">
        <v>82587</v>
      </c>
    </row>
    <row r="669" spans="2:7" x14ac:dyDescent="0.25">
      <c r="B669" t="s">
        <v>3651</v>
      </c>
      <c r="C669" t="s">
        <v>3652</v>
      </c>
      <c r="D669">
        <v>149</v>
      </c>
      <c r="E669" t="s">
        <v>30</v>
      </c>
      <c r="F669">
        <v>298.54000000000002</v>
      </c>
      <c r="G669">
        <v>44482.46</v>
      </c>
    </row>
    <row r="670" spans="2:7" x14ac:dyDescent="0.25">
      <c r="B670" t="s">
        <v>3653</v>
      </c>
      <c r="C670" t="s">
        <v>3654</v>
      </c>
      <c r="D670">
        <v>20</v>
      </c>
      <c r="E670" t="s">
        <v>30</v>
      </c>
      <c r="F670">
        <v>1</v>
      </c>
      <c r="G670">
        <v>20</v>
      </c>
    </row>
    <row r="671" spans="2:7" x14ac:dyDescent="0.25">
      <c r="B671" t="s">
        <v>3655</v>
      </c>
      <c r="C671" t="s">
        <v>3656</v>
      </c>
      <c r="D671">
        <v>15</v>
      </c>
      <c r="E671" t="s">
        <v>30</v>
      </c>
      <c r="F671">
        <v>1</v>
      </c>
      <c r="G671">
        <v>15</v>
      </c>
    </row>
    <row r="672" spans="2:7" x14ac:dyDescent="0.25">
      <c r="B672" t="s">
        <v>3657</v>
      </c>
      <c r="C672" t="s">
        <v>3658</v>
      </c>
      <c r="D672">
        <v>2</v>
      </c>
      <c r="E672" t="s">
        <v>30</v>
      </c>
      <c r="F672">
        <v>191.16</v>
      </c>
      <c r="G672">
        <v>382.32</v>
      </c>
    </row>
    <row r="673" spans="2:7" x14ac:dyDescent="0.25">
      <c r="B673" t="s">
        <v>3659</v>
      </c>
      <c r="C673" t="s">
        <v>3660</v>
      </c>
      <c r="D673">
        <v>41</v>
      </c>
      <c r="E673" t="s">
        <v>30</v>
      </c>
      <c r="F673">
        <v>282.02</v>
      </c>
      <c r="G673">
        <v>11562.82</v>
      </c>
    </row>
    <row r="674" spans="2:7" x14ac:dyDescent="0.25">
      <c r="B674" t="s">
        <v>3661</v>
      </c>
      <c r="C674" t="s">
        <v>3662</v>
      </c>
      <c r="D674">
        <v>31</v>
      </c>
      <c r="E674" t="s">
        <v>30</v>
      </c>
      <c r="F674">
        <v>783.52</v>
      </c>
      <c r="G674">
        <v>24289.119999999999</v>
      </c>
    </row>
    <row r="675" spans="2:7" x14ac:dyDescent="0.25">
      <c r="B675" t="s">
        <v>3663</v>
      </c>
      <c r="C675" t="s">
        <v>3664</v>
      </c>
      <c r="D675">
        <v>28</v>
      </c>
      <c r="E675" t="s">
        <v>30</v>
      </c>
      <c r="F675">
        <v>405.92</v>
      </c>
      <c r="G675">
        <v>11365.76</v>
      </c>
    </row>
    <row r="676" spans="2:7" x14ac:dyDescent="0.25">
      <c r="B676" t="s">
        <v>3665</v>
      </c>
      <c r="C676" t="s">
        <v>3666</v>
      </c>
      <c r="D676">
        <v>28</v>
      </c>
      <c r="E676" t="s">
        <v>30</v>
      </c>
      <c r="F676">
        <v>405.92</v>
      </c>
      <c r="G676">
        <v>11365.76</v>
      </c>
    </row>
    <row r="677" spans="2:7" x14ac:dyDescent="0.25">
      <c r="B677" t="s">
        <v>3667</v>
      </c>
      <c r="C677" t="s">
        <v>3668</v>
      </c>
      <c r="D677">
        <v>2</v>
      </c>
      <c r="E677" t="s">
        <v>30</v>
      </c>
      <c r="F677">
        <v>351.64</v>
      </c>
      <c r="G677">
        <v>703.28</v>
      </c>
    </row>
    <row r="678" spans="2:7" x14ac:dyDescent="0.25">
      <c r="B678" t="s">
        <v>3669</v>
      </c>
      <c r="C678" t="s">
        <v>3670</v>
      </c>
      <c r="D678">
        <v>5</v>
      </c>
      <c r="E678" t="s">
        <v>30</v>
      </c>
      <c r="F678">
        <v>351.64</v>
      </c>
      <c r="G678">
        <v>1758.2</v>
      </c>
    </row>
    <row r="679" spans="2:7" x14ac:dyDescent="0.25">
      <c r="B679" t="s">
        <v>3671</v>
      </c>
      <c r="C679" t="s">
        <v>3672</v>
      </c>
      <c r="D679">
        <v>6</v>
      </c>
      <c r="E679" t="s">
        <v>30</v>
      </c>
      <c r="F679">
        <v>351.64</v>
      </c>
      <c r="G679">
        <v>2109.84</v>
      </c>
    </row>
    <row r="680" spans="2:7" x14ac:dyDescent="0.25">
      <c r="B680" t="s">
        <v>3673</v>
      </c>
      <c r="C680" t="s">
        <v>3674</v>
      </c>
      <c r="D680">
        <v>7</v>
      </c>
      <c r="E680" t="s">
        <v>30</v>
      </c>
      <c r="F680">
        <v>351.64</v>
      </c>
      <c r="G680">
        <v>2461.48</v>
      </c>
    </row>
    <row r="681" spans="2:7" x14ac:dyDescent="0.25">
      <c r="B681" t="s">
        <v>3675</v>
      </c>
      <c r="C681" t="s">
        <v>3676</v>
      </c>
      <c r="D681">
        <v>60</v>
      </c>
      <c r="E681" t="s">
        <v>30</v>
      </c>
      <c r="F681">
        <v>1622.5</v>
      </c>
      <c r="G681">
        <v>97350</v>
      </c>
    </row>
    <row r="682" spans="2:7" x14ac:dyDescent="0.25">
      <c r="B682" t="s">
        <v>3677</v>
      </c>
      <c r="C682" t="s">
        <v>3678</v>
      </c>
      <c r="D682">
        <v>1</v>
      </c>
      <c r="E682" t="s">
        <v>30</v>
      </c>
      <c r="F682">
        <v>1439.6</v>
      </c>
      <c r="G682">
        <v>1439.6</v>
      </c>
    </row>
    <row r="683" spans="2:7" x14ac:dyDescent="0.25">
      <c r="B683" t="s">
        <v>3679</v>
      </c>
      <c r="C683" t="s">
        <v>3680</v>
      </c>
      <c r="D683">
        <v>4</v>
      </c>
      <c r="E683" t="s">
        <v>30</v>
      </c>
      <c r="F683">
        <v>1</v>
      </c>
      <c r="G683">
        <v>4</v>
      </c>
    </row>
    <row r="684" spans="2:7" x14ac:dyDescent="0.25">
      <c r="B684" t="s">
        <v>3681</v>
      </c>
      <c r="C684" t="s">
        <v>3682</v>
      </c>
      <c r="D684">
        <v>333</v>
      </c>
      <c r="E684" t="s">
        <v>30</v>
      </c>
      <c r="F684">
        <v>211.80420420420401</v>
      </c>
      <c r="G684">
        <v>70530.8</v>
      </c>
    </row>
    <row r="685" spans="2:7" x14ac:dyDescent="0.25">
      <c r="B685" t="s">
        <v>3683</v>
      </c>
      <c r="C685" t="s">
        <v>3684</v>
      </c>
      <c r="D685">
        <v>15</v>
      </c>
      <c r="E685" t="s">
        <v>30</v>
      </c>
      <c r="F685">
        <v>1</v>
      </c>
      <c r="G685">
        <v>15</v>
      </c>
    </row>
    <row r="686" spans="2:7" x14ac:dyDescent="0.25">
      <c r="B686" t="s">
        <v>3685</v>
      </c>
      <c r="C686" t="s">
        <v>3686</v>
      </c>
      <c r="D686">
        <v>1</v>
      </c>
      <c r="E686" t="s">
        <v>30</v>
      </c>
      <c r="F686">
        <v>89992.7</v>
      </c>
      <c r="G686">
        <v>89992.7</v>
      </c>
    </row>
    <row r="687" spans="2:7" x14ac:dyDescent="0.25">
      <c r="B687" t="s">
        <v>3687</v>
      </c>
      <c r="C687" t="s">
        <v>3688</v>
      </c>
      <c r="D687">
        <v>3</v>
      </c>
      <c r="E687" t="s">
        <v>30</v>
      </c>
      <c r="F687">
        <v>43075.9</v>
      </c>
      <c r="G687">
        <v>129227.7</v>
      </c>
    </row>
    <row r="688" spans="2:7" x14ac:dyDescent="0.25">
      <c r="B688" t="s">
        <v>3689</v>
      </c>
      <c r="C688" t="s">
        <v>3690</v>
      </c>
      <c r="D688">
        <v>7</v>
      </c>
      <c r="E688" t="s">
        <v>30</v>
      </c>
      <c r="F688">
        <v>1</v>
      </c>
      <c r="G688">
        <v>7</v>
      </c>
    </row>
    <row r="689" spans="2:7" ht="30" x14ac:dyDescent="0.25">
      <c r="B689" t="s">
        <v>3691</v>
      </c>
      <c r="C689" s="1" t="s">
        <v>3692</v>
      </c>
      <c r="D689">
        <v>3</v>
      </c>
      <c r="E689" t="s">
        <v>30</v>
      </c>
      <c r="F689">
        <v>430.7</v>
      </c>
      <c r="G689">
        <v>1292.0999999999999</v>
      </c>
    </row>
    <row r="690" spans="2:7" ht="30" x14ac:dyDescent="0.25">
      <c r="B690" t="s">
        <v>3693</v>
      </c>
      <c r="C690" s="1" t="s">
        <v>3694</v>
      </c>
      <c r="D690">
        <v>3</v>
      </c>
      <c r="E690" t="s">
        <v>30</v>
      </c>
      <c r="F690">
        <v>540.44000000000005</v>
      </c>
      <c r="G690">
        <v>1621.32</v>
      </c>
    </row>
    <row r="691" spans="2:7" x14ac:dyDescent="0.25">
      <c r="B691" t="s">
        <v>3695</v>
      </c>
      <c r="C691" t="s">
        <v>3696</v>
      </c>
      <c r="D691">
        <v>4</v>
      </c>
      <c r="E691" t="s">
        <v>30</v>
      </c>
      <c r="F691">
        <v>1</v>
      </c>
      <c r="G691">
        <v>4</v>
      </c>
    </row>
    <row r="692" spans="2:7" x14ac:dyDescent="0.25">
      <c r="B692" t="s">
        <v>3697</v>
      </c>
      <c r="C692" t="s">
        <v>3698</v>
      </c>
      <c r="D692">
        <v>85</v>
      </c>
      <c r="E692" t="s">
        <v>30</v>
      </c>
      <c r="F692">
        <v>162.84</v>
      </c>
      <c r="G692">
        <v>13841.4</v>
      </c>
    </row>
    <row r="693" spans="2:7" x14ac:dyDescent="0.25">
      <c r="B693" t="s">
        <v>3699</v>
      </c>
      <c r="C693" t="s">
        <v>3700</v>
      </c>
      <c r="D693">
        <v>2</v>
      </c>
      <c r="E693" t="s">
        <v>30</v>
      </c>
      <c r="F693">
        <v>1</v>
      </c>
      <c r="G693">
        <v>2</v>
      </c>
    </row>
    <row r="694" spans="2:7" x14ac:dyDescent="0.25">
      <c r="B694" t="s">
        <v>3701</v>
      </c>
      <c r="C694" t="s">
        <v>3702</v>
      </c>
      <c r="D694">
        <v>3</v>
      </c>
      <c r="E694" t="s">
        <v>30</v>
      </c>
      <c r="F694">
        <v>1475</v>
      </c>
      <c r="G694">
        <v>4425</v>
      </c>
    </row>
    <row r="695" spans="2:7" x14ac:dyDescent="0.25">
      <c r="B695" t="s">
        <v>3703</v>
      </c>
      <c r="C695" t="s">
        <v>3704</v>
      </c>
      <c r="D695">
        <v>19</v>
      </c>
      <c r="E695" t="s">
        <v>30</v>
      </c>
      <c r="F695">
        <v>295</v>
      </c>
      <c r="G695">
        <v>5605</v>
      </c>
    </row>
    <row r="696" spans="2:7" x14ac:dyDescent="0.25">
      <c r="B696" t="s">
        <v>3705</v>
      </c>
      <c r="C696" t="s">
        <v>3706</v>
      </c>
      <c r="D696">
        <v>1</v>
      </c>
      <c r="E696" t="s">
        <v>30</v>
      </c>
      <c r="F696">
        <v>35590.050000000003</v>
      </c>
      <c r="G696">
        <v>35590.050000000003</v>
      </c>
    </row>
    <row r="697" spans="2:7" x14ac:dyDescent="0.25">
      <c r="B697" t="s">
        <v>3707</v>
      </c>
      <c r="C697" t="s">
        <v>3708</v>
      </c>
      <c r="D697">
        <v>1</v>
      </c>
      <c r="E697" t="s">
        <v>30</v>
      </c>
      <c r="F697">
        <v>18629.84</v>
      </c>
      <c r="G697">
        <v>18629.84</v>
      </c>
    </row>
    <row r="698" spans="2:7" x14ac:dyDescent="0.25">
      <c r="B698" t="s">
        <v>3709</v>
      </c>
      <c r="C698" t="s">
        <v>3710</v>
      </c>
      <c r="D698">
        <v>2</v>
      </c>
      <c r="E698" t="s">
        <v>30</v>
      </c>
      <c r="F698">
        <v>59</v>
      </c>
      <c r="G698">
        <v>118</v>
      </c>
    </row>
    <row r="699" spans="2:7" x14ac:dyDescent="0.25">
      <c r="B699" t="s">
        <v>3711</v>
      </c>
      <c r="C699" t="s">
        <v>3712</v>
      </c>
      <c r="D699">
        <v>21</v>
      </c>
      <c r="E699" t="s">
        <v>30</v>
      </c>
      <c r="F699">
        <v>264.32</v>
      </c>
      <c r="G699">
        <v>5550.72</v>
      </c>
    </row>
    <row r="700" spans="2:7" x14ac:dyDescent="0.25">
      <c r="B700" t="s">
        <v>3713</v>
      </c>
      <c r="C700" t="s">
        <v>3714</v>
      </c>
      <c r="D700">
        <v>1</v>
      </c>
      <c r="E700" t="s">
        <v>30</v>
      </c>
      <c r="F700">
        <v>2971.64</v>
      </c>
      <c r="G700">
        <v>2971.64</v>
      </c>
    </row>
    <row r="701" spans="2:7" x14ac:dyDescent="0.25">
      <c r="B701" t="s">
        <v>3715</v>
      </c>
      <c r="C701" t="s">
        <v>3716</v>
      </c>
      <c r="D701">
        <v>7</v>
      </c>
      <c r="E701" t="s">
        <v>30</v>
      </c>
      <c r="F701">
        <v>7502.99</v>
      </c>
      <c r="G701">
        <v>52520.93</v>
      </c>
    </row>
    <row r="702" spans="2:7" x14ac:dyDescent="0.25">
      <c r="B702" t="s">
        <v>3717</v>
      </c>
      <c r="C702" t="s">
        <v>3718</v>
      </c>
      <c r="D702">
        <v>1</v>
      </c>
      <c r="E702" t="s">
        <v>30</v>
      </c>
      <c r="F702">
        <v>41.3</v>
      </c>
      <c r="G702">
        <v>41.3</v>
      </c>
    </row>
    <row r="703" spans="2:7" x14ac:dyDescent="0.25">
      <c r="B703" t="s">
        <v>3719</v>
      </c>
      <c r="C703" t="s">
        <v>3720</v>
      </c>
      <c r="D703">
        <v>1</v>
      </c>
      <c r="E703" t="s">
        <v>30</v>
      </c>
      <c r="F703">
        <v>1</v>
      </c>
      <c r="G703">
        <v>1</v>
      </c>
    </row>
    <row r="704" spans="2:7" x14ac:dyDescent="0.25">
      <c r="B704" t="s">
        <v>3721</v>
      </c>
      <c r="C704" t="s">
        <v>3722</v>
      </c>
      <c r="D704">
        <v>26</v>
      </c>
      <c r="E704" t="s">
        <v>30</v>
      </c>
      <c r="F704">
        <v>1</v>
      </c>
      <c r="G704">
        <v>26</v>
      </c>
    </row>
    <row r="705" spans="2:7" x14ac:dyDescent="0.25">
      <c r="B705" t="s">
        <v>3723</v>
      </c>
      <c r="C705" t="s">
        <v>3724</v>
      </c>
      <c r="D705">
        <v>33</v>
      </c>
      <c r="E705" t="s">
        <v>30</v>
      </c>
      <c r="F705">
        <v>466.1</v>
      </c>
      <c r="G705">
        <v>15381.3</v>
      </c>
    </row>
    <row r="706" spans="2:7" x14ac:dyDescent="0.25">
      <c r="B706" t="s">
        <v>3725</v>
      </c>
      <c r="C706" t="s">
        <v>3726</v>
      </c>
      <c r="D706">
        <v>2</v>
      </c>
      <c r="E706" t="s">
        <v>30</v>
      </c>
      <c r="F706">
        <v>796.5</v>
      </c>
      <c r="G706">
        <v>1593</v>
      </c>
    </row>
    <row r="707" spans="2:7" x14ac:dyDescent="0.25">
      <c r="B707" t="s">
        <v>3727</v>
      </c>
      <c r="C707" t="s">
        <v>3728</v>
      </c>
      <c r="D707">
        <v>100</v>
      </c>
      <c r="E707" t="s">
        <v>30</v>
      </c>
      <c r="F707">
        <v>1</v>
      </c>
      <c r="G707">
        <v>100</v>
      </c>
    </row>
    <row r="708" spans="2:7" x14ac:dyDescent="0.25">
      <c r="B708" t="s">
        <v>3729</v>
      </c>
      <c r="C708" t="s">
        <v>3730</v>
      </c>
      <c r="D708">
        <v>18</v>
      </c>
      <c r="E708" t="s">
        <v>30</v>
      </c>
      <c r="F708">
        <v>118.166666666667</v>
      </c>
      <c r="G708">
        <v>2127</v>
      </c>
    </row>
    <row r="709" spans="2:7" x14ac:dyDescent="0.25">
      <c r="B709" t="s">
        <v>3731</v>
      </c>
      <c r="C709" t="s">
        <v>3732</v>
      </c>
      <c r="D709">
        <v>78</v>
      </c>
      <c r="E709" t="s">
        <v>3733</v>
      </c>
      <c r="F709">
        <v>45</v>
      </c>
      <c r="G709">
        <v>3510</v>
      </c>
    </row>
    <row r="710" spans="2:7" x14ac:dyDescent="0.25">
      <c r="B710" t="s">
        <v>3734</v>
      </c>
      <c r="C710" t="s">
        <v>3735</v>
      </c>
      <c r="D710">
        <v>559</v>
      </c>
      <c r="E710" t="s">
        <v>30</v>
      </c>
      <c r="F710">
        <v>141.6</v>
      </c>
      <c r="G710">
        <v>79154.399999999994</v>
      </c>
    </row>
    <row r="711" spans="2:7" x14ac:dyDescent="0.25">
      <c r="B711" t="s">
        <v>3736</v>
      </c>
      <c r="C711" t="s">
        <v>3737</v>
      </c>
      <c r="D711">
        <v>252</v>
      </c>
      <c r="E711" t="s">
        <v>30</v>
      </c>
      <c r="F711">
        <v>141.6</v>
      </c>
      <c r="G711">
        <v>35683.199999999997</v>
      </c>
    </row>
    <row r="712" spans="2:7" x14ac:dyDescent="0.25">
      <c r="B712" t="s">
        <v>3738</v>
      </c>
      <c r="C712" t="s">
        <v>3739</v>
      </c>
      <c r="D712">
        <v>4</v>
      </c>
      <c r="E712" t="s">
        <v>30</v>
      </c>
      <c r="F712">
        <v>1</v>
      </c>
      <c r="G712">
        <v>4</v>
      </c>
    </row>
    <row r="713" spans="2:7" x14ac:dyDescent="0.25">
      <c r="B713" t="s">
        <v>3740</v>
      </c>
      <c r="C713" t="s">
        <v>3741</v>
      </c>
      <c r="D713">
        <v>2</v>
      </c>
      <c r="E713" t="s">
        <v>30</v>
      </c>
      <c r="F713">
        <v>199.11</v>
      </c>
      <c r="G713">
        <v>398.22</v>
      </c>
    </row>
    <row r="714" spans="2:7" x14ac:dyDescent="0.25">
      <c r="B714" t="s">
        <v>3742</v>
      </c>
      <c r="C714" t="s">
        <v>3743</v>
      </c>
      <c r="D714">
        <v>2</v>
      </c>
      <c r="E714" t="s">
        <v>30</v>
      </c>
      <c r="F714">
        <v>71.69</v>
      </c>
      <c r="G714">
        <v>143.38</v>
      </c>
    </row>
    <row r="715" spans="2:7" x14ac:dyDescent="0.25">
      <c r="B715" t="s">
        <v>3744</v>
      </c>
      <c r="C715" t="s">
        <v>3745</v>
      </c>
      <c r="D715">
        <v>11</v>
      </c>
      <c r="E715" t="s">
        <v>30</v>
      </c>
      <c r="F715">
        <v>19.12</v>
      </c>
      <c r="G715">
        <v>210.32</v>
      </c>
    </row>
    <row r="716" spans="2:7" x14ac:dyDescent="0.25">
      <c r="B716" t="s">
        <v>3746</v>
      </c>
      <c r="C716" t="s">
        <v>3747</v>
      </c>
      <c r="D716">
        <v>4</v>
      </c>
      <c r="E716" t="s">
        <v>30</v>
      </c>
      <c r="F716">
        <v>100.3</v>
      </c>
      <c r="G716">
        <v>401.2</v>
      </c>
    </row>
    <row r="717" spans="2:7" x14ac:dyDescent="0.25">
      <c r="B717" t="s">
        <v>3748</v>
      </c>
      <c r="C717" t="s">
        <v>3749</v>
      </c>
      <c r="D717">
        <v>2</v>
      </c>
      <c r="E717" t="s">
        <v>30</v>
      </c>
      <c r="F717">
        <v>38.94</v>
      </c>
      <c r="G717">
        <v>77.88</v>
      </c>
    </row>
    <row r="718" spans="2:7" x14ac:dyDescent="0.25">
      <c r="B718" t="s">
        <v>3750</v>
      </c>
      <c r="C718" t="s">
        <v>3751</v>
      </c>
      <c r="D718">
        <v>1</v>
      </c>
      <c r="E718" t="s">
        <v>30</v>
      </c>
      <c r="F718">
        <v>1</v>
      </c>
      <c r="G718">
        <v>1</v>
      </c>
    </row>
    <row r="719" spans="2:7" x14ac:dyDescent="0.25">
      <c r="B719" t="s">
        <v>3752</v>
      </c>
      <c r="C719" t="s">
        <v>3753</v>
      </c>
      <c r="D719">
        <v>2</v>
      </c>
      <c r="E719" t="s">
        <v>30</v>
      </c>
      <c r="F719">
        <v>1</v>
      </c>
      <c r="G719">
        <v>2</v>
      </c>
    </row>
    <row r="720" spans="2:7" x14ac:dyDescent="0.25">
      <c r="B720" t="s">
        <v>3754</v>
      </c>
      <c r="C720" t="s">
        <v>3755</v>
      </c>
      <c r="D720">
        <v>2</v>
      </c>
      <c r="E720" t="s">
        <v>30</v>
      </c>
      <c r="F720">
        <v>332.76</v>
      </c>
      <c r="G720">
        <v>665.52</v>
      </c>
    </row>
    <row r="721" spans="2:7" x14ac:dyDescent="0.25">
      <c r="B721" t="s">
        <v>3756</v>
      </c>
      <c r="C721" t="s">
        <v>3757</v>
      </c>
      <c r="D721">
        <v>6</v>
      </c>
      <c r="E721" t="s">
        <v>30</v>
      </c>
      <c r="F721">
        <v>1116.28</v>
      </c>
      <c r="G721">
        <v>6697.68</v>
      </c>
    </row>
    <row r="722" spans="2:7" x14ac:dyDescent="0.25">
      <c r="B722" t="s">
        <v>3758</v>
      </c>
      <c r="C722" t="s">
        <v>3759</v>
      </c>
      <c r="D722">
        <v>23</v>
      </c>
      <c r="E722" t="s">
        <v>30</v>
      </c>
      <c r="F722">
        <v>2714</v>
      </c>
      <c r="G722">
        <v>62422</v>
      </c>
    </row>
    <row r="723" spans="2:7" x14ac:dyDescent="0.25">
      <c r="B723" t="s">
        <v>3760</v>
      </c>
      <c r="C723" t="s">
        <v>3761</v>
      </c>
      <c r="D723">
        <v>26</v>
      </c>
      <c r="E723" t="s">
        <v>30</v>
      </c>
      <c r="F723">
        <v>4484</v>
      </c>
      <c r="G723">
        <v>116584</v>
      </c>
    </row>
    <row r="724" spans="2:7" x14ac:dyDescent="0.25">
      <c r="B724" t="s">
        <v>3762</v>
      </c>
      <c r="C724" t="s">
        <v>3763</v>
      </c>
      <c r="D724">
        <v>1</v>
      </c>
      <c r="E724" t="s">
        <v>30</v>
      </c>
      <c r="F724">
        <v>1</v>
      </c>
      <c r="G724">
        <v>1</v>
      </c>
    </row>
    <row r="725" spans="2:7" x14ac:dyDescent="0.25">
      <c r="B725" t="s">
        <v>3764</v>
      </c>
      <c r="C725" t="s">
        <v>3765</v>
      </c>
      <c r="D725">
        <v>3</v>
      </c>
      <c r="E725" t="s">
        <v>30</v>
      </c>
      <c r="F725">
        <v>324.5</v>
      </c>
      <c r="G725">
        <v>973.5</v>
      </c>
    </row>
    <row r="726" spans="2:7" x14ac:dyDescent="0.25">
      <c r="B726" t="s">
        <v>3766</v>
      </c>
      <c r="C726" t="s">
        <v>3767</v>
      </c>
      <c r="D726">
        <v>1</v>
      </c>
      <c r="E726" t="s">
        <v>30</v>
      </c>
      <c r="F726">
        <v>2773</v>
      </c>
      <c r="G726">
        <v>2773</v>
      </c>
    </row>
    <row r="727" spans="2:7" x14ac:dyDescent="0.25">
      <c r="B727" t="s">
        <v>3768</v>
      </c>
      <c r="C727" t="s">
        <v>3769</v>
      </c>
      <c r="D727">
        <v>70</v>
      </c>
      <c r="E727" t="s">
        <v>30</v>
      </c>
      <c r="F727">
        <v>88.5</v>
      </c>
      <c r="G727">
        <v>6195</v>
      </c>
    </row>
    <row r="728" spans="2:7" x14ac:dyDescent="0.25">
      <c r="B728" t="s">
        <v>3770</v>
      </c>
      <c r="C728" t="s">
        <v>3771</v>
      </c>
      <c r="D728">
        <v>10</v>
      </c>
      <c r="E728" t="s">
        <v>30</v>
      </c>
      <c r="F728">
        <v>82.6</v>
      </c>
      <c r="G728">
        <v>826</v>
      </c>
    </row>
    <row r="729" spans="2:7" x14ac:dyDescent="0.25">
      <c r="B729" t="s">
        <v>3772</v>
      </c>
      <c r="C729" t="s">
        <v>3773</v>
      </c>
      <c r="D729">
        <v>3</v>
      </c>
      <c r="E729" t="s">
        <v>30</v>
      </c>
      <c r="F729">
        <v>1</v>
      </c>
      <c r="G729">
        <v>3</v>
      </c>
    </row>
    <row r="730" spans="2:7" x14ac:dyDescent="0.25">
      <c r="B730" t="s">
        <v>3774</v>
      </c>
      <c r="C730" t="s">
        <v>3775</v>
      </c>
      <c r="D730">
        <v>8</v>
      </c>
      <c r="E730" t="s">
        <v>30</v>
      </c>
      <c r="F730">
        <v>831.83124999999995</v>
      </c>
      <c r="G730">
        <v>6654.65</v>
      </c>
    </row>
    <row r="731" spans="2:7" x14ac:dyDescent="0.25">
      <c r="B731" t="s">
        <v>3776</v>
      </c>
      <c r="C731" t="s">
        <v>3777</v>
      </c>
      <c r="D731">
        <v>1</v>
      </c>
      <c r="E731" t="s">
        <v>30</v>
      </c>
      <c r="F731">
        <v>461.7</v>
      </c>
      <c r="G731">
        <v>461.7</v>
      </c>
    </row>
    <row r="732" spans="2:7" x14ac:dyDescent="0.25">
      <c r="B732" t="s">
        <v>3778</v>
      </c>
      <c r="C732" t="s">
        <v>3779</v>
      </c>
      <c r="D732">
        <v>949</v>
      </c>
      <c r="E732" t="s">
        <v>30</v>
      </c>
      <c r="F732">
        <v>21.24</v>
      </c>
      <c r="G732">
        <v>20156.759999999998</v>
      </c>
    </row>
    <row r="733" spans="2:7" x14ac:dyDescent="0.25">
      <c r="B733" t="s">
        <v>3780</v>
      </c>
      <c r="C733" t="s">
        <v>3781</v>
      </c>
      <c r="D733">
        <v>2</v>
      </c>
      <c r="E733" t="s">
        <v>30</v>
      </c>
      <c r="F733">
        <v>330.4</v>
      </c>
      <c r="G733">
        <v>660.8</v>
      </c>
    </row>
    <row r="734" spans="2:7" x14ac:dyDescent="0.25">
      <c r="B734" t="s">
        <v>3782</v>
      </c>
      <c r="C734" t="s">
        <v>3783</v>
      </c>
      <c r="D734">
        <v>10</v>
      </c>
      <c r="E734" t="s">
        <v>30</v>
      </c>
      <c r="F734">
        <v>273.76</v>
      </c>
      <c r="G734">
        <v>2737.6</v>
      </c>
    </row>
    <row r="735" spans="2:7" x14ac:dyDescent="0.25">
      <c r="B735" t="s">
        <v>3784</v>
      </c>
      <c r="C735" t="s">
        <v>3785</v>
      </c>
      <c r="D735">
        <v>5</v>
      </c>
      <c r="E735" t="s">
        <v>30</v>
      </c>
      <c r="F735">
        <v>182.9</v>
      </c>
      <c r="G735">
        <v>914.5</v>
      </c>
    </row>
    <row r="736" spans="2:7" x14ac:dyDescent="0.25">
      <c r="B736" t="s">
        <v>3786</v>
      </c>
      <c r="C736" t="s">
        <v>3787</v>
      </c>
      <c r="D736">
        <v>4</v>
      </c>
      <c r="E736" t="s">
        <v>30</v>
      </c>
      <c r="F736">
        <v>8.26</v>
      </c>
      <c r="G736">
        <v>33.04</v>
      </c>
    </row>
    <row r="737" spans="2:7" x14ac:dyDescent="0.25">
      <c r="B737" t="s">
        <v>3788</v>
      </c>
      <c r="C737" t="s">
        <v>3789</v>
      </c>
      <c r="D737">
        <v>26</v>
      </c>
      <c r="E737" t="s">
        <v>30</v>
      </c>
      <c r="F737">
        <v>119.42</v>
      </c>
      <c r="G737">
        <v>3104.92</v>
      </c>
    </row>
    <row r="738" spans="2:7" x14ac:dyDescent="0.25">
      <c r="B738" t="s">
        <v>3790</v>
      </c>
      <c r="C738" t="s">
        <v>3791</v>
      </c>
      <c r="D738">
        <v>100</v>
      </c>
      <c r="E738" t="s">
        <v>30</v>
      </c>
      <c r="F738">
        <v>70.8</v>
      </c>
      <c r="G738">
        <v>7080</v>
      </c>
    </row>
    <row r="739" spans="2:7" x14ac:dyDescent="0.25">
      <c r="B739" t="s">
        <v>3792</v>
      </c>
      <c r="C739" t="s">
        <v>3793</v>
      </c>
      <c r="D739">
        <v>6</v>
      </c>
      <c r="E739" t="s">
        <v>30</v>
      </c>
      <c r="F739">
        <v>220.66</v>
      </c>
      <c r="G739">
        <v>1323.96</v>
      </c>
    </row>
    <row r="740" spans="2:7" x14ac:dyDescent="0.25">
      <c r="B740" t="s">
        <v>3794</v>
      </c>
      <c r="C740" t="s">
        <v>3795</v>
      </c>
      <c r="D740">
        <v>74</v>
      </c>
      <c r="E740" t="s">
        <v>30</v>
      </c>
      <c r="F740">
        <v>1</v>
      </c>
      <c r="G740">
        <v>74</v>
      </c>
    </row>
    <row r="741" spans="2:7" x14ac:dyDescent="0.25">
      <c r="B741" t="s">
        <v>3796</v>
      </c>
      <c r="C741" t="s">
        <v>3797</v>
      </c>
      <c r="D741">
        <v>3</v>
      </c>
      <c r="E741" t="s">
        <v>30</v>
      </c>
      <c r="F741">
        <v>413</v>
      </c>
      <c r="G741">
        <v>1239</v>
      </c>
    </row>
    <row r="742" spans="2:7" x14ac:dyDescent="0.25">
      <c r="B742" t="s">
        <v>3798</v>
      </c>
      <c r="C742" t="s">
        <v>3799</v>
      </c>
      <c r="D742">
        <v>18</v>
      </c>
      <c r="E742" t="s">
        <v>30</v>
      </c>
      <c r="F742">
        <v>373.99444444444401</v>
      </c>
      <c r="G742">
        <v>6731.9</v>
      </c>
    </row>
    <row r="743" spans="2:7" x14ac:dyDescent="0.25">
      <c r="B743" t="s">
        <v>3800</v>
      </c>
      <c r="C743" t="s">
        <v>3801</v>
      </c>
      <c r="D743">
        <v>2</v>
      </c>
      <c r="E743" t="s">
        <v>30</v>
      </c>
      <c r="F743">
        <v>4304.38</v>
      </c>
      <c r="G743">
        <v>8608.76</v>
      </c>
    </row>
    <row r="744" spans="2:7" x14ac:dyDescent="0.25">
      <c r="B744" t="s">
        <v>3802</v>
      </c>
      <c r="C744" t="s">
        <v>3803</v>
      </c>
      <c r="D744">
        <v>8</v>
      </c>
      <c r="E744" t="s">
        <v>30</v>
      </c>
      <c r="F744">
        <v>9185.9599999999991</v>
      </c>
      <c r="G744">
        <v>73487.679999999993</v>
      </c>
    </row>
    <row r="745" spans="2:7" x14ac:dyDescent="0.25">
      <c r="B745" t="s">
        <v>3804</v>
      </c>
      <c r="C745" t="s">
        <v>3805</v>
      </c>
      <c r="D745">
        <v>1</v>
      </c>
      <c r="E745" t="s">
        <v>30</v>
      </c>
      <c r="F745">
        <v>6429.93</v>
      </c>
      <c r="G745">
        <v>6429.93</v>
      </c>
    </row>
    <row r="746" spans="2:7" x14ac:dyDescent="0.25">
      <c r="B746" t="s">
        <v>3806</v>
      </c>
      <c r="C746" t="s">
        <v>3807</v>
      </c>
      <c r="D746">
        <v>3</v>
      </c>
      <c r="E746" t="s">
        <v>30</v>
      </c>
      <c r="F746">
        <v>6429.93</v>
      </c>
      <c r="G746">
        <v>19289.79</v>
      </c>
    </row>
    <row r="747" spans="2:7" x14ac:dyDescent="0.25">
      <c r="B747" t="s">
        <v>3808</v>
      </c>
      <c r="C747" t="s">
        <v>3809</v>
      </c>
      <c r="D747">
        <v>4</v>
      </c>
      <c r="E747" t="s">
        <v>30</v>
      </c>
      <c r="F747">
        <v>6429.93</v>
      </c>
      <c r="G747">
        <v>25719.72</v>
      </c>
    </row>
    <row r="748" spans="2:7" x14ac:dyDescent="0.25">
      <c r="B748" t="s">
        <v>3810</v>
      </c>
      <c r="C748" t="s">
        <v>3809</v>
      </c>
      <c r="D748">
        <v>4</v>
      </c>
      <c r="E748" t="s">
        <v>30</v>
      </c>
      <c r="F748">
        <v>6429.93</v>
      </c>
      <c r="G748">
        <v>25719.72</v>
      </c>
    </row>
    <row r="749" spans="2:7" x14ac:dyDescent="0.25">
      <c r="B749" t="s">
        <v>3811</v>
      </c>
      <c r="C749" t="s">
        <v>3812</v>
      </c>
      <c r="D749">
        <v>2</v>
      </c>
      <c r="E749" t="s">
        <v>30</v>
      </c>
      <c r="F749">
        <v>361.08</v>
      </c>
      <c r="G749">
        <v>722.16</v>
      </c>
    </row>
    <row r="750" spans="2:7" x14ac:dyDescent="0.25">
      <c r="B750" t="s">
        <v>3813</v>
      </c>
      <c r="C750" t="s">
        <v>3814</v>
      </c>
      <c r="D750">
        <v>17</v>
      </c>
      <c r="E750" t="s">
        <v>30</v>
      </c>
      <c r="F750">
        <v>5.9</v>
      </c>
      <c r="G750">
        <v>100.3</v>
      </c>
    </row>
    <row r="751" spans="2:7" x14ac:dyDescent="0.25">
      <c r="B751" t="s">
        <v>3815</v>
      </c>
      <c r="C751" t="s">
        <v>3816</v>
      </c>
      <c r="D751">
        <v>2</v>
      </c>
      <c r="E751" t="s">
        <v>30</v>
      </c>
      <c r="F751">
        <v>388.22</v>
      </c>
      <c r="G751">
        <v>776.44</v>
      </c>
    </row>
    <row r="752" spans="2:7" x14ac:dyDescent="0.25">
      <c r="B752" t="s">
        <v>3817</v>
      </c>
      <c r="C752" t="s">
        <v>3818</v>
      </c>
      <c r="D752">
        <v>2</v>
      </c>
      <c r="E752" t="s">
        <v>30</v>
      </c>
      <c r="F752">
        <v>796.5</v>
      </c>
      <c r="G752">
        <v>1593</v>
      </c>
    </row>
    <row r="753" spans="2:7" x14ac:dyDescent="0.25">
      <c r="B753" t="s">
        <v>3819</v>
      </c>
      <c r="C753" t="s">
        <v>3820</v>
      </c>
      <c r="D753">
        <v>13</v>
      </c>
      <c r="E753" t="s">
        <v>30</v>
      </c>
      <c r="F753">
        <v>1215.4000000000001</v>
      </c>
      <c r="G753">
        <v>15800.2</v>
      </c>
    </row>
    <row r="754" spans="2:7" x14ac:dyDescent="0.25">
      <c r="B754" t="s">
        <v>3821</v>
      </c>
      <c r="C754" t="s">
        <v>3822</v>
      </c>
      <c r="D754">
        <v>9</v>
      </c>
      <c r="E754" t="s">
        <v>30</v>
      </c>
      <c r="F754">
        <v>2160.58</v>
      </c>
      <c r="G754">
        <v>19445.22</v>
      </c>
    </row>
    <row r="755" spans="2:7" x14ac:dyDescent="0.25">
      <c r="B755" t="s">
        <v>3823</v>
      </c>
      <c r="C755" t="s">
        <v>3824</v>
      </c>
      <c r="D755">
        <v>24</v>
      </c>
      <c r="E755" t="s">
        <v>30</v>
      </c>
      <c r="F755">
        <v>1</v>
      </c>
      <c r="G755">
        <v>24</v>
      </c>
    </row>
    <row r="756" spans="2:7" x14ac:dyDescent="0.25">
      <c r="B756" t="s">
        <v>3825</v>
      </c>
      <c r="C756" t="s">
        <v>3826</v>
      </c>
      <c r="D756">
        <v>13</v>
      </c>
      <c r="E756" t="s">
        <v>30</v>
      </c>
      <c r="F756">
        <v>357.54</v>
      </c>
      <c r="G756">
        <v>4648.0200000000004</v>
      </c>
    </row>
    <row r="757" spans="2:7" x14ac:dyDescent="0.25">
      <c r="B757" t="s">
        <v>3827</v>
      </c>
      <c r="C757" t="s">
        <v>3828</v>
      </c>
      <c r="D757">
        <v>9</v>
      </c>
      <c r="E757" t="s">
        <v>2371</v>
      </c>
      <c r="F757">
        <v>66.08</v>
      </c>
      <c r="G757">
        <v>594.72</v>
      </c>
    </row>
    <row r="758" spans="2:7" x14ac:dyDescent="0.25">
      <c r="B758" t="s">
        <v>3829</v>
      </c>
      <c r="C758" t="s">
        <v>3830</v>
      </c>
      <c r="D758">
        <v>52</v>
      </c>
      <c r="E758" t="s">
        <v>2371</v>
      </c>
      <c r="F758">
        <v>123.711538461538</v>
      </c>
      <c r="G758">
        <v>6433</v>
      </c>
    </row>
    <row r="759" spans="2:7" x14ac:dyDescent="0.25">
      <c r="B759" t="s">
        <v>3831</v>
      </c>
      <c r="C759" t="s">
        <v>3832</v>
      </c>
      <c r="D759">
        <v>3</v>
      </c>
      <c r="E759" t="s">
        <v>2371</v>
      </c>
      <c r="F759">
        <v>3104.99</v>
      </c>
      <c r="G759">
        <v>9314.9699999999993</v>
      </c>
    </row>
    <row r="760" spans="2:7" x14ac:dyDescent="0.25">
      <c r="B760" t="s">
        <v>3833</v>
      </c>
      <c r="C760" t="s">
        <v>3834</v>
      </c>
      <c r="D760">
        <v>40</v>
      </c>
      <c r="E760" t="s">
        <v>2371</v>
      </c>
      <c r="F760">
        <v>429.52</v>
      </c>
      <c r="G760">
        <v>17180.8</v>
      </c>
    </row>
    <row r="761" spans="2:7" x14ac:dyDescent="0.25">
      <c r="B761" t="s">
        <v>3835</v>
      </c>
      <c r="C761" t="s">
        <v>3836</v>
      </c>
      <c r="D761">
        <v>23</v>
      </c>
      <c r="E761" t="s">
        <v>2371</v>
      </c>
      <c r="F761">
        <v>1</v>
      </c>
      <c r="G761">
        <v>23</v>
      </c>
    </row>
    <row r="762" spans="2:7" x14ac:dyDescent="0.25">
      <c r="B762" t="s">
        <v>3837</v>
      </c>
      <c r="C762" t="s">
        <v>3838</v>
      </c>
      <c r="D762">
        <v>15</v>
      </c>
      <c r="E762" t="s">
        <v>2371</v>
      </c>
      <c r="F762">
        <v>1757.04</v>
      </c>
      <c r="G762">
        <v>26355.599999999999</v>
      </c>
    </row>
    <row r="763" spans="2:7" x14ac:dyDescent="0.25">
      <c r="B763" t="s">
        <v>3839</v>
      </c>
      <c r="C763" t="s">
        <v>3840</v>
      </c>
      <c r="D763">
        <v>7</v>
      </c>
      <c r="E763" t="s">
        <v>2371</v>
      </c>
      <c r="F763">
        <v>230.1</v>
      </c>
      <c r="G763">
        <v>1610.7</v>
      </c>
    </row>
    <row r="764" spans="2:7" x14ac:dyDescent="0.25">
      <c r="B764" t="s">
        <v>3841</v>
      </c>
      <c r="C764" t="s">
        <v>3842</v>
      </c>
      <c r="D764">
        <v>2</v>
      </c>
      <c r="E764" t="s">
        <v>2371</v>
      </c>
      <c r="F764">
        <v>2891.3</v>
      </c>
      <c r="G764">
        <v>5782.6</v>
      </c>
    </row>
    <row r="765" spans="2:7" x14ac:dyDescent="0.25">
      <c r="B765" t="s">
        <v>3843</v>
      </c>
      <c r="C765" t="s">
        <v>3844</v>
      </c>
      <c r="D765">
        <v>2</v>
      </c>
      <c r="E765" t="s">
        <v>2371</v>
      </c>
      <c r="F765">
        <v>1808.04</v>
      </c>
      <c r="G765">
        <v>3616.08</v>
      </c>
    </row>
    <row r="766" spans="2:7" x14ac:dyDescent="0.25">
      <c r="B766" t="s">
        <v>3845</v>
      </c>
      <c r="C766" t="s">
        <v>3846</v>
      </c>
      <c r="D766">
        <v>5</v>
      </c>
      <c r="E766" t="s">
        <v>2371</v>
      </c>
      <c r="F766">
        <v>34.22</v>
      </c>
      <c r="G766">
        <v>171.1</v>
      </c>
    </row>
    <row r="767" spans="2:7" x14ac:dyDescent="0.25">
      <c r="B767" t="s">
        <v>3847</v>
      </c>
      <c r="C767" t="s">
        <v>3848</v>
      </c>
      <c r="D767">
        <v>65</v>
      </c>
      <c r="E767" t="s">
        <v>2371</v>
      </c>
      <c r="F767">
        <v>184.08</v>
      </c>
      <c r="G767">
        <v>11965.2</v>
      </c>
    </row>
    <row r="768" spans="2:7" x14ac:dyDescent="0.25">
      <c r="B768" t="s">
        <v>3849</v>
      </c>
      <c r="C768" t="s">
        <v>3850</v>
      </c>
      <c r="D768">
        <v>6</v>
      </c>
      <c r="E768" t="s">
        <v>2371</v>
      </c>
      <c r="F768">
        <v>623.92999999999995</v>
      </c>
      <c r="G768">
        <v>3743.58</v>
      </c>
    </row>
    <row r="769" spans="2:7" x14ac:dyDescent="0.25">
      <c r="B769" t="s">
        <v>3851</v>
      </c>
      <c r="C769" t="s">
        <v>3852</v>
      </c>
      <c r="D769">
        <v>1</v>
      </c>
      <c r="E769" t="s">
        <v>2371</v>
      </c>
      <c r="F769">
        <v>319.56</v>
      </c>
      <c r="G769">
        <v>319.56</v>
      </c>
    </row>
    <row r="770" spans="2:7" x14ac:dyDescent="0.25">
      <c r="B770" t="s">
        <v>3853</v>
      </c>
      <c r="C770" t="s">
        <v>3854</v>
      </c>
      <c r="D770">
        <v>2</v>
      </c>
      <c r="E770" t="s">
        <v>2371</v>
      </c>
      <c r="F770">
        <v>469.94</v>
      </c>
      <c r="G770">
        <v>939.88</v>
      </c>
    </row>
    <row r="771" spans="2:7" x14ac:dyDescent="0.25">
      <c r="B771" t="s">
        <v>3855</v>
      </c>
      <c r="C771" t="s">
        <v>3856</v>
      </c>
      <c r="D771">
        <v>12</v>
      </c>
      <c r="E771" t="s">
        <v>2371</v>
      </c>
      <c r="F771">
        <v>187.62</v>
      </c>
      <c r="G771">
        <v>2251.44</v>
      </c>
    </row>
    <row r="772" spans="2:7" x14ac:dyDescent="0.25">
      <c r="B772" t="s">
        <v>3857</v>
      </c>
      <c r="C772" t="s">
        <v>3858</v>
      </c>
      <c r="D772">
        <v>6</v>
      </c>
      <c r="E772" t="s">
        <v>2371</v>
      </c>
      <c r="F772">
        <v>1003</v>
      </c>
      <c r="G772">
        <v>6018</v>
      </c>
    </row>
    <row r="773" spans="2:7" x14ac:dyDescent="0.25">
      <c r="B773" t="s">
        <v>3859</v>
      </c>
      <c r="C773" t="s">
        <v>3860</v>
      </c>
      <c r="D773">
        <v>8</v>
      </c>
      <c r="E773" t="s">
        <v>30</v>
      </c>
      <c r="F773">
        <v>1</v>
      </c>
      <c r="G773">
        <v>8</v>
      </c>
    </row>
    <row r="774" spans="2:7" x14ac:dyDescent="0.25">
      <c r="B774" t="s">
        <v>3861</v>
      </c>
      <c r="C774" t="s">
        <v>3862</v>
      </c>
      <c r="D774">
        <v>40</v>
      </c>
      <c r="E774" t="s">
        <v>30</v>
      </c>
      <c r="F774">
        <v>12.98</v>
      </c>
      <c r="G774">
        <v>519.20000000000005</v>
      </c>
    </row>
    <row r="775" spans="2:7" x14ac:dyDescent="0.25">
      <c r="B775" t="s">
        <v>3863</v>
      </c>
      <c r="C775" t="s">
        <v>3864</v>
      </c>
      <c r="D775">
        <v>2</v>
      </c>
      <c r="E775" t="s">
        <v>30</v>
      </c>
      <c r="F775">
        <v>397.66</v>
      </c>
      <c r="G775">
        <v>795.32</v>
      </c>
    </row>
    <row r="776" spans="2:7" x14ac:dyDescent="0.25">
      <c r="B776" t="s">
        <v>3865</v>
      </c>
      <c r="C776" t="s">
        <v>3866</v>
      </c>
      <c r="D776">
        <v>1</v>
      </c>
      <c r="E776" t="s">
        <v>30</v>
      </c>
      <c r="F776">
        <v>1</v>
      </c>
      <c r="G776">
        <v>1</v>
      </c>
    </row>
    <row r="777" spans="2:7" ht="30" x14ac:dyDescent="0.25">
      <c r="B777" t="s">
        <v>3867</v>
      </c>
      <c r="C777" s="1" t="s">
        <v>3868</v>
      </c>
      <c r="D777">
        <v>3</v>
      </c>
      <c r="E777" t="s">
        <v>30</v>
      </c>
      <c r="F777">
        <v>24190</v>
      </c>
      <c r="G777">
        <v>72570</v>
      </c>
    </row>
    <row r="778" spans="2:7" x14ac:dyDescent="0.25">
      <c r="B778" t="s">
        <v>3869</v>
      </c>
      <c r="C778" t="s">
        <v>3870</v>
      </c>
      <c r="D778">
        <v>1</v>
      </c>
      <c r="E778" t="s">
        <v>30</v>
      </c>
      <c r="F778">
        <v>8407.5</v>
      </c>
      <c r="G778">
        <v>8407.5</v>
      </c>
    </row>
    <row r="779" spans="2:7" x14ac:dyDescent="0.25">
      <c r="B779" t="s">
        <v>3871</v>
      </c>
      <c r="C779" t="s">
        <v>3872</v>
      </c>
      <c r="D779">
        <v>1</v>
      </c>
      <c r="E779" t="s">
        <v>30</v>
      </c>
      <c r="F779">
        <v>1123.07</v>
      </c>
      <c r="G779">
        <v>1123.07</v>
      </c>
    </row>
    <row r="780" spans="2:7" x14ac:dyDescent="0.25">
      <c r="B780" t="s">
        <v>3873</v>
      </c>
      <c r="C780" t="s">
        <v>3874</v>
      </c>
      <c r="D780">
        <v>7</v>
      </c>
      <c r="E780" t="s">
        <v>30</v>
      </c>
      <c r="F780">
        <v>328.89</v>
      </c>
      <c r="G780">
        <v>2302.23</v>
      </c>
    </row>
    <row r="781" spans="2:7" x14ac:dyDescent="0.25">
      <c r="B781" t="s">
        <v>3875</v>
      </c>
      <c r="C781" t="s">
        <v>3876</v>
      </c>
      <c r="D781">
        <v>13</v>
      </c>
      <c r="E781" t="s">
        <v>30</v>
      </c>
      <c r="F781">
        <v>518.29230769230799</v>
      </c>
      <c r="G781">
        <v>6737.8</v>
      </c>
    </row>
    <row r="782" spans="2:7" x14ac:dyDescent="0.25">
      <c r="B782" t="s">
        <v>3877</v>
      </c>
      <c r="C782" t="s">
        <v>3878</v>
      </c>
      <c r="D782">
        <v>8</v>
      </c>
      <c r="E782" t="s">
        <v>30</v>
      </c>
      <c r="F782">
        <v>159.30000000000001</v>
      </c>
      <c r="G782">
        <v>1274.4000000000001</v>
      </c>
    </row>
    <row r="783" spans="2:7" x14ac:dyDescent="0.25">
      <c r="B783" t="s">
        <v>3879</v>
      </c>
      <c r="C783" t="s">
        <v>3880</v>
      </c>
      <c r="D783">
        <v>10</v>
      </c>
      <c r="E783" t="s">
        <v>30</v>
      </c>
      <c r="F783">
        <v>37.5</v>
      </c>
      <c r="G783">
        <v>375</v>
      </c>
    </row>
    <row r="784" spans="2:7" x14ac:dyDescent="0.25">
      <c r="B784" t="s">
        <v>3881</v>
      </c>
      <c r="C784" t="s">
        <v>3882</v>
      </c>
      <c r="D784">
        <v>265</v>
      </c>
      <c r="E784" t="s">
        <v>30</v>
      </c>
      <c r="F784">
        <v>61.168301886792499</v>
      </c>
      <c r="G784">
        <v>16209.6</v>
      </c>
    </row>
    <row r="785" spans="2:7" x14ac:dyDescent="0.25">
      <c r="B785" t="s">
        <v>3883</v>
      </c>
      <c r="C785" t="s">
        <v>3884</v>
      </c>
      <c r="D785">
        <v>520</v>
      </c>
      <c r="E785" t="s">
        <v>30</v>
      </c>
      <c r="F785">
        <v>49.56</v>
      </c>
      <c r="G785">
        <v>25771.200000000001</v>
      </c>
    </row>
    <row r="786" spans="2:7" x14ac:dyDescent="0.25">
      <c r="B786" t="s">
        <v>3885</v>
      </c>
      <c r="C786" t="s">
        <v>3886</v>
      </c>
      <c r="D786">
        <v>300</v>
      </c>
      <c r="E786" t="s">
        <v>30</v>
      </c>
      <c r="F786">
        <v>76.7</v>
      </c>
      <c r="G786">
        <v>23010</v>
      </c>
    </row>
    <row r="787" spans="2:7" x14ac:dyDescent="0.25">
      <c r="B787" t="s">
        <v>3887</v>
      </c>
      <c r="C787" t="s">
        <v>3888</v>
      </c>
      <c r="D787">
        <v>16</v>
      </c>
      <c r="E787" t="s">
        <v>30</v>
      </c>
      <c r="F787">
        <v>328.04</v>
      </c>
      <c r="G787">
        <v>5248.64</v>
      </c>
    </row>
    <row r="788" spans="2:7" x14ac:dyDescent="0.25">
      <c r="B788" t="s">
        <v>3889</v>
      </c>
      <c r="C788" t="s">
        <v>3890</v>
      </c>
      <c r="D788">
        <v>30</v>
      </c>
      <c r="E788" t="s">
        <v>30</v>
      </c>
      <c r="F788">
        <v>122.85</v>
      </c>
      <c r="G788">
        <v>3685.5</v>
      </c>
    </row>
    <row r="789" spans="2:7" x14ac:dyDescent="0.25">
      <c r="B789" t="s">
        <v>3891</v>
      </c>
      <c r="C789" t="s">
        <v>3892</v>
      </c>
      <c r="D789">
        <v>2</v>
      </c>
      <c r="E789" t="s">
        <v>30</v>
      </c>
      <c r="F789">
        <v>103.55</v>
      </c>
      <c r="G789">
        <v>207.1</v>
      </c>
    </row>
    <row r="790" spans="2:7" x14ac:dyDescent="0.25">
      <c r="B790" t="s">
        <v>3893</v>
      </c>
      <c r="C790" t="s">
        <v>3894</v>
      </c>
      <c r="D790">
        <v>1</v>
      </c>
      <c r="E790" t="s">
        <v>30</v>
      </c>
      <c r="F790">
        <v>1</v>
      </c>
      <c r="G790">
        <v>1</v>
      </c>
    </row>
    <row r="791" spans="2:7" x14ac:dyDescent="0.25">
      <c r="B791" t="s">
        <v>3895</v>
      </c>
      <c r="C791" t="s">
        <v>3896</v>
      </c>
      <c r="D791">
        <v>3</v>
      </c>
      <c r="E791" t="s">
        <v>30</v>
      </c>
      <c r="F791">
        <v>1</v>
      </c>
      <c r="G791">
        <v>3</v>
      </c>
    </row>
    <row r="792" spans="2:7" x14ac:dyDescent="0.25">
      <c r="B792" t="s">
        <v>3897</v>
      </c>
      <c r="C792" t="s">
        <v>3898</v>
      </c>
      <c r="D792">
        <v>2</v>
      </c>
      <c r="E792" t="s">
        <v>30</v>
      </c>
      <c r="F792">
        <v>572.29999999999995</v>
      </c>
      <c r="G792">
        <v>1144.5999999999999</v>
      </c>
    </row>
    <row r="793" spans="2:7" x14ac:dyDescent="0.25">
      <c r="B793" t="s">
        <v>3899</v>
      </c>
      <c r="C793" t="s">
        <v>3900</v>
      </c>
      <c r="D793">
        <v>23</v>
      </c>
      <c r="E793" t="s">
        <v>30</v>
      </c>
      <c r="F793">
        <v>1</v>
      </c>
      <c r="G793">
        <v>23</v>
      </c>
    </row>
    <row r="794" spans="2:7" x14ac:dyDescent="0.25">
      <c r="G794" s="15">
        <f>SUBTOTAL(109,Tabla19[Total])</f>
        <v>22317922.17000002</v>
      </c>
    </row>
  </sheetData>
  <pageMargins left="0.7" right="0.7" top="0.75" bottom="0.75" header="0.3" footer="0.3"/>
  <pageSetup scale="64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9"/>
  <sheetViews>
    <sheetView view="pageLayout" topLeftCell="A5" zoomScaleNormal="100" workbookViewId="0">
      <selection activeCell="B5" sqref="B5"/>
    </sheetView>
  </sheetViews>
  <sheetFormatPr baseColWidth="10" defaultRowHeight="15" x14ac:dyDescent="0.25"/>
  <cols>
    <col min="1" max="1" width="13.7109375" bestFit="1" customWidth="1"/>
    <col min="2" max="2" width="55.85546875" customWidth="1"/>
    <col min="3" max="3" width="14.42578125" customWidth="1"/>
    <col min="4" max="4" width="12.7109375" customWidth="1"/>
    <col min="5" max="5" width="14.7109375" customWidth="1"/>
    <col min="6" max="6" width="17.7109375" customWidth="1"/>
    <col min="7" max="7" width="12" customWidth="1"/>
  </cols>
  <sheetData>
    <row r="2" spans="1:6" x14ac:dyDescent="0.25">
      <c r="B2" s="14" t="s">
        <v>18</v>
      </c>
    </row>
    <row r="3" spans="1:6" x14ac:dyDescent="0.25">
      <c r="B3" s="14" t="s">
        <v>19</v>
      </c>
    </row>
    <row r="4" spans="1:6" x14ac:dyDescent="0.25">
      <c r="B4" s="14" t="s">
        <v>20</v>
      </c>
    </row>
    <row r="5" spans="1:6" x14ac:dyDescent="0.25">
      <c r="B5" s="13" t="s">
        <v>16</v>
      </c>
    </row>
    <row r="6" spans="1:6" x14ac:dyDescent="0.25">
      <c r="B6" s="12" t="s">
        <v>3901</v>
      </c>
    </row>
    <row r="8" spans="1:6" ht="30" x14ac:dyDescent="0.25">
      <c r="A8" t="s">
        <v>22</v>
      </c>
      <c r="B8" t="s">
        <v>23</v>
      </c>
      <c r="C8" s="1" t="s">
        <v>511</v>
      </c>
      <c r="D8" s="1" t="s">
        <v>512</v>
      </c>
      <c r="E8" t="s">
        <v>26</v>
      </c>
      <c r="F8" t="s">
        <v>27</v>
      </c>
    </row>
    <row r="9" spans="1:6" x14ac:dyDescent="0.25">
      <c r="A9" t="s">
        <v>3902</v>
      </c>
      <c r="B9" t="s">
        <v>3903</v>
      </c>
      <c r="C9">
        <v>1</v>
      </c>
      <c r="D9" t="s">
        <v>30</v>
      </c>
      <c r="E9">
        <v>25789.25</v>
      </c>
      <c r="F9">
        <v>25789.25</v>
      </c>
    </row>
    <row r="10" spans="1:6" x14ac:dyDescent="0.25">
      <c r="A10" t="s">
        <v>3904</v>
      </c>
      <c r="B10" t="s">
        <v>2334</v>
      </c>
      <c r="C10">
        <v>5</v>
      </c>
      <c r="D10" t="s">
        <v>30</v>
      </c>
      <c r="E10">
        <v>14882.16</v>
      </c>
      <c r="F10">
        <v>74410.8</v>
      </c>
    </row>
    <row r="11" spans="1:6" ht="30" x14ac:dyDescent="0.25">
      <c r="A11" t="s">
        <v>3905</v>
      </c>
      <c r="B11" s="1" t="s">
        <v>3906</v>
      </c>
      <c r="C11">
        <v>2</v>
      </c>
      <c r="D11" t="s">
        <v>30</v>
      </c>
      <c r="E11">
        <v>1</v>
      </c>
      <c r="F11">
        <v>2</v>
      </c>
    </row>
    <row r="12" spans="1:6" ht="30" x14ac:dyDescent="0.25">
      <c r="A12" t="s">
        <v>3907</v>
      </c>
      <c r="B12" s="1" t="s">
        <v>3908</v>
      </c>
      <c r="C12">
        <v>1</v>
      </c>
      <c r="D12" t="s">
        <v>30</v>
      </c>
      <c r="E12">
        <v>11699.7</v>
      </c>
      <c r="F12">
        <v>11699.7</v>
      </c>
    </row>
    <row r="13" spans="1:6" x14ac:dyDescent="0.25">
      <c r="A13" t="s">
        <v>3909</v>
      </c>
      <c r="B13" t="s">
        <v>3910</v>
      </c>
      <c r="C13">
        <v>1</v>
      </c>
      <c r="D13" t="s">
        <v>30</v>
      </c>
      <c r="E13">
        <v>1</v>
      </c>
      <c r="F13">
        <v>1</v>
      </c>
    </row>
    <row r="14" spans="1:6" x14ac:dyDescent="0.25">
      <c r="A14" t="s">
        <v>3911</v>
      </c>
      <c r="B14" t="s">
        <v>3912</v>
      </c>
      <c r="C14">
        <v>2</v>
      </c>
      <c r="D14" t="s">
        <v>30</v>
      </c>
      <c r="E14">
        <v>1</v>
      </c>
      <c r="F14">
        <v>2</v>
      </c>
    </row>
    <row r="15" spans="1:6" x14ac:dyDescent="0.25">
      <c r="A15" t="s">
        <v>3913</v>
      </c>
      <c r="B15" t="s">
        <v>3914</v>
      </c>
      <c r="C15">
        <v>2</v>
      </c>
      <c r="D15" t="s">
        <v>30</v>
      </c>
      <c r="E15">
        <v>1</v>
      </c>
      <c r="F15">
        <v>2</v>
      </c>
    </row>
    <row r="16" spans="1:6" x14ac:dyDescent="0.25">
      <c r="A16" t="s">
        <v>3915</v>
      </c>
      <c r="B16" t="s">
        <v>3916</v>
      </c>
      <c r="C16">
        <v>2</v>
      </c>
      <c r="D16" t="s">
        <v>30</v>
      </c>
      <c r="E16">
        <v>26920</v>
      </c>
      <c r="F16">
        <v>53840</v>
      </c>
    </row>
    <row r="17" spans="1:6" x14ac:dyDescent="0.25">
      <c r="A17" t="s">
        <v>3917</v>
      </c>
      <c r="B17" t="s">
        <v>2340</v>
      </c>
      <c r="C17">
        <v>12</v>
      </c>
      <c r="D17" t="s">
        <v>30</v>
      </c>
      <c r="E17">
        <v>1</v>
      </c>
      <c r="F17">
        <v>12</v>
      </c>
    </row>
    <row r="18" spans="1:6" x14ac:dyDescent="0.25">
      <c r="A18" t="s">
        <v>3918</v>
      </c>
      <c r="B18" t="s">
        <v>3919</v>
      </c>
      <c r="C18">
        <v>18</v>
      </c>
      <c r="D18" t="s">
        <v>30</v>
      </c>
      <c r="E18">
        <v>5112</v>
      </c>
      <c r="F18">
        <v>92016</v>
      </c>
    </row>
    <row r="19" spans="1:6" x14ac:dyDescent="0.25">
      <c r="A19" t="s">
        <v>3920</v>
      </c>
      <c r="B19" t="s">
        <v>3921</v>
      </c>
      <c r="C19">
        <v>1</v>
      </c>
      <c r="D19" t="s">
        <v>30</v>
      </c>
      <c r="E19">
        <v>1</v>
      </c>
      <c r="F19">
        <v>1</v>
      </c>
    </row>
    <row r="20" spans="1:6" x14ac:dyDescent="0.25">
      <c r="A20" t="s">
        <v>3922</v>
      </c>
      <c r="B20" t="s">
        <v>3923</v>
      </c>
      <c r="C20">
        <v>3</v>
      </c>
      <c r="D20" t="s">
        <v>30</v>
      </c>
      <c r="E20">
        <v>28471.8</v>
      </c>
      <c r="F20">
        <v>85415.4</v>
      </c>
    </row>
    <row r="21" spans="1:6" x14ac:dyDescent="0.25">
      <c r="A21" t="s">
        <v>3924</v>
      </c>
      <c r="B21" t="s">
        <v>3925</v>
      </c>
      <c r="C21">
        <v>2</v>
      </c>
      <c r="D21" t="s">
        <v>30</v>
      </c>
      <c r="E21">
        <v>177000</v>
      </c>
      <c r="F21">
        <v>354000</v>
      </c>
    </row>
    <row r="22" spans="1:6" x14ac:dyDescent="0.25">
      <c r="A22" t="s">
        <v>3926</v>
      </c>
      <c r="B22" t="s">
        <v>3927</v>
      </c>
      <c r="C22">
        <v>1</v>
      </c>
      <c r="D22" t="s">
        <v>30</v>
      </c>
      <c r="E22">
        <v>52800</v>
      </c>
      <c r="F22">
        <v>52800</v>
      </c>
    </row>
    <row r="23" spans="1:6" x14ac:dyDescent="0.25">
      <c r="A23" t="s">
        <v>3928</v>
      </c>
      <c r="B23" t="s">
        <v>3929</v>
      </c>
      <c r="C23">
        <v>21</v>
      </c>
      <c r="D23" t="s">
        <v>30</v>
      </c>
      <c r="E23">
        <v>12305.04</v>
      </c>
      <c r="F23">
        <v>258405.84</v>
      </c>
    </row>
    <row r="24" spans="1:6" x14ac:dyDescent="0.25">
      <c r="A24" t="s">
        <v>3930</v>
      </c>
      <c r="B24" t="s">
        <v>3931</v>
      </c>
      <c r="C24">
        <v>5</v>
      </c>
      <c r="D24" t="s">
        <v>30</v>
      </c>
      <c r="E24">
        <v>442.5</v>
      </c>
      <c r="F24">
        <v>2212.5</v>
      </c>
    </row>
    <row r="25" spans="1:6" x14ac:dyDescent="0.25">
      <c r="A25" t="s">
        <v>3932</v>
      </c>
      <c r="B25" t="s">
        <v>3933</v>
      </c>
      <c r="C25">
        <v>2</v>
      </c>
      <c r="D25" t="s">
        <v>30</v>
      </c>
      <c r="E25">
        <v>13199.48</v>
      </c>
      <c r="F25">
        <v>26398.959999999999</v>
      </c>
    </row>
    <row r="26" spans="1:6" x14ac:dyDescent="0.25">
      <c r="A26" t="s">
        <v>3934</v>
      </c>
      <c r="B26" t="s">
        <v>3935</v>
      </c>
      <c r="C26">
        <v>3</v>
      </c>
      <c r="D26" t="s">
        <v>30</v>
      </c>
      <c r="E26">
        <v>35775.24</v>
      </c>
      <c r="F26">
        <v>107325.72</v>
      </c>
    </row>
    <row r="27" spans="1:6" x14ac:dyDescent="0.25">
      <c r="A27" t="s">
        <v>3936</v>
      </c>
      <c r="B27" t="s">
        <v>3935</v>
      </c>
      <c r="C27">
        <v>5</v>
      </c>
      <c r="D27" t="s">
        <v>30</v>
      </c>
      <c r="E27">
        <v>29500</v>
      </c>
      <c r="F27">
        <v>147500</v>
      </c>
    </row>
    <row r="28" spans="1:6" x14ac:dyDescent="0.25">
      <c r="A28" t="s">
        <v>3937</v>
      </c>
      <c r="B28" t="s">
        <v>3938</v>
      </c>
      <c r="C28">
        <v>2</v>
      </c>
      <c r="D28" t="s">
        <v>30</v>
      </c>
      <c r="E28">
        <v>3965</v>
      </c>
      <c r="F28">
        <v>7930</v>
      </c>
    </row>
    <row r="29" spans="1:6" x14ac:dyDescent="0.25">
      <c r="A29" t="s">
        <v>3939</v>
      </c>
      <c r="B29" t="s">
        <v>3940</v>
      </c>
      <c r="C29">
        <v>1</v>
      </c>
      <c r="D29" t="s">
        <v>30</v>
      </c>
      <c r="E29">
        <v>32400.44</v>
      </c>
      <c r="F29">
        <v>32400.44</v>
      </c>
    </row>
    <row r="30" spans="1:6" x14ac:dyDescent="0.25">
      <c r="A30" t="s">
        <v>3941</v>
      </c>
      <c r="B30" t="s">
        <v>3942</v>
      </c>
      <c r="C30">
        <v>7</v>
      </c>
      <c r="D30" t="s">
        <v>30</v>
      </c>
      <c r="E30">
        <v>76700</v>
      </c>
      <c r="F30">
        <v>536900</v>
      </c>
    </row>
    <row r="31" spans="1:6" x14ac:dyDescent="0.25">
      <c r="A31" t="s">
        <v>3943</v>
      </c>
      <c r="B31" t="s">
        <v>3944</v>
      </c>
      <c r="C31">
        <v>7</v>
      </c>
      <c r="D31" t="s">
        <v>30</v>
      </c>
      <c r="E31">
        <v>230100</v>
      </c>
      <c r="F31">
        <v>1610700</v>
      </c>
    </row>
    <row r="32" spans="1:6" x14ac:dyDescent="0.25">
      <c r="A32" t="s">
        <v>3945</v>
      </c>
      <c r="B32" t="s">
        <v>3946</v>
      </c>
      <c r="C32">
        <v>2</v>
      </c>
      <c r="D32" t="s">
        <v>30</v>
      </c>
      <c r="E32">
        <v>15278.64</v>
      </c>
      <c r="F32">
        <v>30557.279999999999</v>
      </c>
    </row>
    <row r="33" spans="1:6" x14ac:dyDescent="0.25">
      <c r="A33" t="s">
        <v>3947</v>
      </c>
      <c r="B33" t="s">
        <v>3946</v>
      </c>
      <c r="C33">
        <v>3</v>
      </c>
      <c r="D33" t="s">
        <v>30</v>
      </c>
      <c r="E33">
        <v>33067.14</v>
      </c>
      <c r="F33">
        <v>99201.42</v>
      </c>
    </row>
    <row r="34" spans="1:6" x14ac:dyDescent="0.25">
      <c r="A34" t="s">
        <v>3948</v>
      </c>
      <c r="B34" t="s">
        <v>3949</v>
      </c>
      <c r="C34">
        <v>5</v>
      </c>
      <c r="D34" t="s">
        <v>30</v>
      </c>
      <c r="E34">
        <v>8614</v>
      </c>
      <c r="F34">
        <v>43070</v>
      </c>
    </row>
    <row r="35" spans="1:6" x14ac:dyDescent="0.25">
      <c r="A35" t="s">
        <v>3950</v>
      </c>
      <c r="B35" t="s">
        <v>3951</v>
      </c>
      <c r="C35">
        <v>9</v>
      </c>
      <c r="D35" t="s">
        <v>30</v>
      </c>
      <c r="E35">
        <v>1</v>
      </c>
      <c r="F35">
        <v>9</v>
      </c>
    </row>
    <row r="36" spans="1:6" x14ac:dyDescent="0.25">
      <c r="A36" t="s">
        <v>3952</v>
      </c>
      <c r="B36" t="s">
        <v>3953</v>
      </c>
      <c r="C36">
        <v>2</v>
      </c>
      <c r="D36" t="s">
        <v>30</v>
      </c>
      <c r="E36">
        <v>972.17</v>
      </c>
      <c r="F36">
        <v>1944.34</v>
      </c>
    </row>
    <row r="37" spans="1:6" x14ac:dyDescent="0.25">
      <c r="A37" t="s">
        <v>3954</v>
      </c>
      <c r="B37" t="s">
        <v>3955</v>
      </c>
      <c r="C37">
        <v>1</v>
      </c>
      <c r="D37" t="s">
        <v>30</v>
      </c>
      <c r="E37">
        <v>1</v>
      </c>
      <c r="F37">
        <v>1</v>
      </c>
    </row>
    <row r="38" spans="1:6" x14ac:dyDescent="0.25">
      <c r="A38" t="s">
        <v>3956</v>
      </c>
      <c r="B38" t="s">
        <v>3957</v>
      </c>
      <c r="C38">
        <v>32</v>
      </c>
      <c r="D38" t="s">
        <v>30</v>
      </c>
      <c r="E38">
        <v>1</v>
      </c>
      <c r="F38">
        <v>32</v>
      </c>
    </row>
    <row r="39" spans="1:6" x14ac:dyDescent="0.25">
      <c r="A39" t="s">
        <v>3958</v>
      </c>
      <c r="B39" t="s">
        <v>3959</v>
      </c>
      <c r="C39">
        <v>81</v>
      </c>
      <c r="D39" t="s">
        <v>30</v>
      </c>
      <c r="E39">
        <v>1</v>
      </c>
      <c r="F39">
        <v>81</v>
      </c>
    </row>
    <row r="40" spans="1:6" x14ac:dyDescent="0.25">
      <c r="A40" t="s">
        <v>3960</v>
      </c>
      <c r="B40" t="s">
        <v>3961</v>
      </c>
      <c r="C40">
        <v>5</v>
      </c>
      <c r="D40" t="s">
        <v>30</v>
      </c>
      <c r="E40">
        <v>1</v>
      </c>
      <c r="F40">
        <v>5</v>
      </c>
    </row>
    <row r="41" spans="1:6" x14ac:dyDescent="0.25">
      <c r="A41" t="s">
        <v>3962</v>
      </c>
      <c r="B41" t="s">
        <v>3963</v>
      </c>
      <c r="C41">
        <v>2</v>
      </c>
      <c r="D41" t="s">
        <v>30</v>
      </c>
      <c r="E41">
        <v>1</v>
      </c>
      <c r="F41">
        <v>2</v>
      </c>
    </row>
    <row r="42" spans="1:6" x14ac:dyDescent="0.25">
      <c r="A42" t="s">
        <v>3964</v>
      </c>
      <c r="B42" t="s">
        <v>3965</v>
      </c>
      <c r="C42">
        <v>99</v>
      </c>
      <c r="D42" t="s">
        <v>30</v>
      </c>
      <c r="E42">
        <v>609.71</v>
      </c>
      <c r="F42">
        <v>60361.29</v>
      </c>
    </row>
    <row r="43" spans="1:6" x14ac:dyDescent="0.25">
      <c r="A43" t="s">
        <v>3966</v>
      </c>
      <c r="B43" t="s">
        <v>3967</v>
      </c>
      <c r="C43">
        <v>2</v>
      </c>
      <c r="D43" t="s">
        <v>30</v>
      </c>
      <c r="E43">
        <v>1</v>
      </c>
      <c r="F43">
        <v>2</v>
      </c>
    </row>
    <row r="44" spans="1:6" x14ac:dyDescent="0.25">
      <c r="A44" t="s">
        <v>3968</v>
      </c>
      <c r="B44" t="s">
        <v>3969</v>
      </c>
      <c r="C44">
        <v>7</v>
      </c>
      <c r="D44" t="s">
        <v>30</v>
      </c>
      <c r="E44">
        <v>1</v>
      </c>
      <c r="F44">
        <v>7</v>
      </c>
    </row>
    <row r="45" spans="1:6" x14ac:dyDescent="0.25">
      <c r="A45" t="s">
        <v>3970</v>
      </c>
      <c r="B45" t="s">
        <v>3971</v>
      </c>
      <c r="C45">
        <v>7</v>
      </c>
      <c r="D45" t="s">
        <v>30</v>
      </c>
      <c r="E45">
        <v>3600</v>
      </c>
      <c r="F45">
        <v>25200</v>
      </c>
    </row>
    <row r="46" spans="1:6" x14ac:dyDescent="0.25">
      <c r="A46" t="s">
        <v>3972</v>
      </c>
      <c r="B46" t="s">
        <v>3973</v>
      </c>
      <c r="C46">
        <v>5</v>
      </c>
      <c r="D46" t="s">
        <v>30</v>
      </c>
      <c r="E46">
        <v>1</v>
      </c>
      <c r="F46">
        <v>5</v>
      </c>
    </row>
    <row r="47" spans="1:6" x14ac:dyDescent="0.25">
      <c r="A47" t="s">
        <v>3974</v>
      </c>
      <c r="B47" t="s">
        <v>3975</v>
      </c>
      <c r="C47">
        <v>1</v>
      </c>
      <c r="D47" t="s">
        <v>30</v>
      </c>
      <c r="E47">
        <v>1</v>
      </c>
      <c r="F47">
        <v>1</v>
      </c>
    </row>
    <row r="48" spans="1:6" ht="30" x14ac:dyDescent="0.25">
      <c r="A48" t="s">
        <v>3976</v>
      </c>
      <c r="B48" s="1" t="s">
        <v>3977</v>
      </c>
      <c r="C48">
        <v>100</v>
      </c>
      <c r="D48" t="s">
        <v>30</v>
      </c>
      <c r="E48">
        <v>253.7</v>
      </c>
      <c r="F48">
        <v>25370</v>
      </c>
    </row>
    <row r="49" spans="1:6" x14ac:dyDescent="0.25">
      <c r="A49" t="s">
        <v>3978</v>
      </c>
      <c r="B49" t="s">
        <v>3979</v>
      </c>
      <c r="C49">
        <v>10</v>
      </c>
      <c r="D49" t="s">
        <v>30</v>
      </c>
      <c r="E49">
        <v>1569.4</v>
      </c>
      <c r="F49">
        <v>15694</v>
      </c>
    </row>
    <row r="50" spans="1:6" x14ac:dyDescent="0.25">
      <c r="A50" t="s">
        <v>3980</v>
      </c>
      <c r="B50" t="s">
        <v>3981</v>
      </c>
      <c r="C50">
        <v>18</v>
      </c>
      <c r="D50" t="s">
        <v>30</v>
      </c>
      <c r="E50">
        <v>9262.5300000000007</v>
      </c>
      <c r="F50">
        <v>166725.54</v>
      </c>
    </row>
    <row r="51" spans="1:6" x14ac:dyDescent="0.25">
      <c r="A51" t="s">
        <v>3982</v>
      </c>
      <c r="B51" t="s">
        <v>3983</v>
      </c>
      <c r="C51">
        <v>3</v>
      </c>
      <c r="D51" t="s">
        <v>30</v>
      </c>
      <c r="E51">
        <v>19116</v>
      </c>
      <c r="F51">
        <v>57348</v>
      </c>
    </row>
    <row r="52" spans="1:6" x14ac:dyDescent="0.25">
      <c r="A52" t="s">
        <v>3984</v>
      </c>
      <c r="B52" t="s">
        <v>3985</v>
      </c>
      <c r="C52">
        <v>4</v>
      </c>
      <c r="D52" t="s">
        <v>30</v>
      </c>
      <c r="E52">
        <v>6737.99</v>
      </c>
      <c r="F52">
        <v>26951.96</v>
      </c>
    </row>
    <row r="53" spans="1:6" x14ac:dyDescent="0.25">
      <c r="A53" t="s">
        <v>3986</v>
      </c>
      <c r="B53" t="s">
        <v>3987</v>
      </c>
      <c r="C53">
        <v>53</v>
      </c>
      <c r="D53" t="s">
        <v>30</v>
      </c>
      <c r="E53">
        <v>30385</v>
      </c>
      <c r="F53">
        <v>1610405</v>
      </c>
    </row>
    <row r="54" spans="1:6" x14ac:dyDescent="0.25">
      <c r="A54" t="s">
        <v>3988</v>
      </c>
      <c r="B54" t="s">
        <v>3989</v>
      </c>
      <c r="C54">
        <v>2</v>
      </c>
      <c r="D54" t="s">
        <v>30</v>
      </c>
      <c r="E54">
        <v>1</v>
      </c>
      <c r="F54">
        <v>2</v>
      </c>
    </row>
    <row r="55" spans="1:6" x14ac:dyDescent="0.25">
      <c r="A55" t="s">
        <v>3990</v>
      </c>
      <c r="B55" t="s">
        <v>3991</v>
      </c>
      <c r="C55">
        <v>2</v>
      </c>
      <c r="D55" t="s">
        <v>30</v>
      </c>
      <c r="E55">
        <v>2459.63</v>
      </c>
      <c r="F55">
        <v>4919.26</v>
      </c>
    </row>
    <row r="56" spans="1:6" x14ac:dyDescent="0.25">
      <c r="A56" t="s">
        <v>3992</v>
      </c>
      <c r="B56" t="s">
        <v>3993</v>
      </c>
      <c r="C56">
        <v>2</v>
      </c>
      <c r="D56" t="s">
        <v>30</v>
      </c>
      <c r="E56">
        <v>41764.92</v>
      </c>
      <c r="F56">
        <v>83529.84</v>
      </c>
    </row>
    <row r="57" spans="1:6" x14ac:dyDescent="0.25">
      <c r="A57" t="s">
        <v>3994</v>
      </c>
      <c r="B57" t="s">
        <v>3995</v>
      </c>
      <c r="C57">
        <v>8</v>
      </c>
      <c r="D57" t="s">
        <v>30</v>
      </c>
      <c r="E57">
        <v>165200</v>
      </c>
      <c r="F57">
        <v>1321600</v>
      </c>
    </row>
    <row r="58" spans="1:6" x14ac:dyDescent="0.25">
      <c r="A58" t="s">
        <v>3996</v>
      </c>
      <c r="B58" t="s">
        <v>3997</v>
      </c>
      <c r="C58">
        <v>1</v>
      </c>
      <c r="D58" t="s">
        <v>30</v>
      </c>
      <c r="E58">
        <v>66670</v>
      </c>
      <c r="F58">
        <v>66670</v>
      </c>
    </row>
    <row r="59" spans="1:6" x14ac:dyDescent="0.25">
      <c r="A59" t="s">
        <v>3998</v>
      </c>
      <c r="B59" t="s">
        <v>3999</v>
      </c>
      <c r="C59">
        <v>2</v>
      </c>
      <c r="D59" t="s">
        <v>30</v>
      </c>
      <c r="E59">
        <v>58882</v>
      </c>
      <c r="F59">
        <v>117764</v>
      </c>
    </row>
    <row r="60" spans="1:6" x14ac:dyDescent="0.25">
      <c r="A60" t="s">
        <v>4000</v>
      </c>
      <c r="B60" t="s">
        <v>4001</v>
      </c>
      <c r="C60">
        <v>41</v>
      </c>
      <c r="D60" t="s">
        <v>30</v>
      </c>
      <c r="E60">
        <v>1991.13</v>
      </c>
      <c r="F60">
        <v>81636.33</v>
      </c>
    </row>
    <row r="61" spans="1:6" x14ac:dyDescent="0.25">
      <c r="A61" t="s">
        <v>4002</v>
      </c>
      <c r="B61" t="s">
        <v>4003</v>
      </c>
      <c r="C61">
        <v>2</v>
      </c>
      <c r="D61" t="s">
        <v>30</v>
      </c>
      <c r="E61">
        <v>6327.5</v>
      </c>
      <c r="F61">
        <v>12655</v>
      </c>
    </row>
    <row r="62" spans="1:6" x14ac:dyDescent="0.25">
      <c r="A62" t="s">
        <v>4004</v>
      </c>
      <c r="B62" t="s">
        <v>4005</v>
      </c>
      <c r="C62">
        <v>6</v>
      </c>
      <c r="D62" t="s">
        <v>30</v>
      </c>
      <c r="E62">
        <v>11918</v>
      </c>
      <c r="F62">
        <v>71508</v>
      </c>
    </row>
    <row r="63" spans="1:6" x14ac:dyDescent="0.25">
      <c r="A63" t="s">
        <v>4006</v>
      </c>
      <c r="B63" t="s">
        <v>4007</v>
      </c>
      <c r="C63">
        <v>6</v>
      </c>
      <c r="D63" t="s">
        <v>30</v>
      </c>
      <c r="E63">
        <v>52510</v>
      </c>
      <c r="F63">
        <v>315060</v>
      </c>
    </row>
    <row r="64" spans="1:6" x14ac:dyDescent="0.25">
      <c r="A64" t="s">
        <v>4008</v>
      </c>
      <c r="B64" t="s">
        <v>4009</v>
      </c>
      <c r="C64">
        <v>2</v>
      </c>
      <c r="D64" t="s">
        <v>30</v>
      </c>
      <c r="E64">
        <v>7813.96</v>
      </c>
      <c r="F64">
        <v>15627.92</v>
      </c>
    </row>
    <row r="65" spans="1:6" x14ac:dyDescent="0.25">
      <c r="A65" t="s">
        <v>4010</v>
      </c>
      <c r="B65" t="s">
        <v>4011</v>
      </c>
      <c r="C65">
        <v>2</v>
      </c>
      <c r="D65" t="s">
        <v>30</v>
      </c>
      <c r="E65">
        <v>5073.99</v>
      </c>
      <c r="F65">
        <v>10147.98</v>
      </c>
    </row>
    <row r="66" spans="1:6" x14ac:dyDescent="0.25">
      <c r="A66" t="s">
        <v>4012</v>
      </c>
      <c r="B66" t="s">
        <v>4013</v>
      </c>
      <c r="C66">
        <v>19</v>
      </c>
      <c r="D66" t="s">
        <v>30</v>
      </c>
      <c r="E66">
        <v>3628.5</v>
      </c>
      <c r="F66">
        <v>68941.5</v>
      </c>
    </row>
    <row r="67" spans="1:6" x14ac:dyDescent="0.25">
      <c r="A67" t="s">
        <v>4014</v>
      </c>
      <c r="B67" t="s">
        <v>4015</v>
      </c>
      <c r="C67">
        <v>1</v>
      </c>
      <c r="D67" t="s">
        <v>30</v>
      </c>
      <c r="E67">
        <v>7434</v>
      </c>
      <c r="F67">
        <v>7434</v>
      </c>
    </row>
    <row r="68" spans="1:6" x14ac:dyDescent="0.25">
      <c r="A68" t="s">
        <v>4016</v>
      </c>
      <c r="B68" t="s">
        <v>4017</v>
      </c>
      <c r="C68">
        <v>1</v>
      </c>
      <c r="D68" t="s">
        <v>30</v>
      </c>
      <c r="E68">
        <v>1</v>
      </c>
      <c r="F68">
        <v>1</v>
      </c>
    </row>
    <row r="69" spans="1:6" x14ac:dyDescent="0.25">
      <c r="A69" t="s">
        <v>4018</v>
      </c>
      <c r="B69" t="s">
        <v>4019</v>
      </c>
      <c r="C69">
        <v>12</v>
      </c>
      <c r="D69" t="s">
        <v>30</v>
      </c>
      <c r="E69">
        <v>35029.42</v>
      </c>
      <c r="F69">
        <v>420353.04</v>
      </c>
    </row>
    <row r="70" spans="1:6" x14ac:dyDescent="0.25">
      <c r="A70" t="s">
        <v>4020</v>
      </c>
      <c r="B70" t="s">
        <v>4021</v>
      </c>
      <c r="C70">
        <v>10</v>
      </c>
      <c r="D70" t="s">
        <v>30</v>
      </c>
      <c r="E70">
        <v>156507.53</v>
      </c>
      <c r="F70">
        <v>1565075.3</v>
      </c>
    </row>
    <row r="71" spans="1:6" x14ac:dyDescent="0.25">
      <c r="A71" t="s">
        <v>4022</v>
      </c>
      <c r="B71" t="s">
        <v>4023</v>
      </c>
      <c r="C71">
        <v>26</v>
      </c>
      <c r="D71" t="s">
        <v>30</v>
      </c>
      <c r="E71">
        <v>12508</v>
      </c>
      <c r="F71">
        <v>325208</v>
      </c>
    </row>
    <row r="72" spans="1:6" x14ac:dyDescent="0.25">
      <c r="A72" t="s">
        <v>4024</v>
      </c>
      <c r="B72" t="s">
        <v>4025</v>
      </c>
      <c r="C72">
        <v>1</v>
      </c>
      <c r="D72" t="s">
        <v>30</v>
      </c>
      <c r="E72">
        <v>1</v>
      </c>
      <c r="F72">
        <v>1</v>
      </c>
    </row>
    <row r="73" spans="1:6" x14ac:dyDescent="0.25">
      <c r="A73" t="s">
        <v>4026</v>
      </c>
      <c r="B73" t="s">
        <v>4027</v>
      </c>
      <c r="C73">
        <v>9</v>
      </c>
      <c r="D73" t="s">
        <v>30</v>
      </c>
      <c r="E73">
        <v>1</v>
      </c>
      <c r="F73">
        <v>9</v>
      </c>
    </row>
    <row r="74" spans="1:6" x14ac:dyDescent="0.25">
      <c r="A74" t="s">
        <v>4028</v>
      </c>
      <c r="B74" t="s">
        <v>4029</v>
      </c>
      <c r="C74">
        <v>118</v>
      </c>
      <c r="D74" t="s">
        <v>30</v>
      </c>
      <c r="E74">
        <v>1</v>
      </c>
      <c r="F74">
        <v>118</v>
      </c>
    </row>
    <row r="75" spans="1:6" x14ac:dyDescent="0.25">
      <c r="A75" t="s">
        <v>4030</v>
      </c>
      <c r="B75" t="s">
        <v>4031</v>
      </c>
      <c r="C75">
        <v>10</v>
      </c>
      <c r="D75" t="s">
        <v>30</v>
      </c>
      <c r="E75">
        <v>735.32</v>
      </c>
      <c r="F75">
        <v>7353.2</v>
      </c>
    </row>
    <row r="76" spans="1:6" x14ac:dyDescent="0.25">
      <c r="A76" t="s">
        <v>4032</v>
      </c>
      <c r="B76" t="s">
        <v>4033</v>
      </c>
      <c r="C76">
        <v>1</v>
      </c>
      <c r="D76" t="s">
        <v>30</v>
      </c>
      <c r="E76">
        <v>3982.5</v>
      </c>
      <c r="F76">
        <v>3982.5</v>
      </c>
    </row>
    <row r="77" spans="1:6" x14ac:dyDescent="0.25">
      <c r="A77" t="s">
        <v>4034</v>
      </c>
      <c r="B77" t="s">
        <v>4035</v>
      </c>
      <c r="C77">
        <v>1</v>
      </c>
      <c r="D77" t="s">
        <v>30</v>
      </c>
      <c r="E77">
        <v>1</v>
      </c>
      <c r="F77">
        <v>1</v>
      </c>
    </row>
    <row r="78" spans="1:6" x14ac:dyDescent="0.25">
      <c r="A78" t="s">
        <v>4036</v>
      </c>
      <c r="B78" t="s">
        <v>4037</v>
      </c>
      <c r="C78">
        <v>15</v>
      </c>
      <c r="D78" t="s">
        <v>30</v>
      </c>
      <c r="E78">
        <v>5970.8</v>
      </c>
      <c r="F78">
        <v>89562</v>
      </c>
    </row>
    <row r="79" spans="1:6" x14ac:dyDescent="0.25">
      <c r="A79" t="s">
        <v>3202</v>
      </c>
      <c r="B79" t="s">
        <v>3203</v>
      </c>
      <c r="C79">
        <v>1</v>
      </c>
      <c r="D79" t="s">
        <v>30</v>
      </c>
      <c r="E79">
        <v>1191.28</v>
      </c>
      <c r="F79">
        <v>1191.28</v>
      </c>
    </row>
    <row r="80" spans="1:6" x14ac:dyDescent="0.25">
      <c r="A80" t="s">
        <v>4038</v>
      </c>
      <c r="B80" t="s">
        <v>4039</v>
      </c>
      <c r="C80">
        <v>17</v>
      </c>
      <c r="D80" t="s">
        <v>30</v>
      </c>
      <c r="E80">
        <v>880.26</v>
      </c>
      <c r="F80">
        <v>14964.42</v>
      </c>
    </row>
    <row r="81" spans="1:6" ht="30" x14ac:dyDescent="0.25">
      <c r="A81" t="s">
        <v>4040</v>
      </c>
      <c r="B81" s="1" t="s">
        <v>4041</v>
      </c>
      <c r="C81">
        <v>1</v>
      </c>
      <c r="D81" t="s">
        <v>30</v>
      </c>
      <c r="E81">
        <v>6580</v>
      </c>
      <c r="F81">
        <v>6580</v>
      </c>
    </row>
    <row r="82" spans="1:6" ht="30" x14ac:dyDescent="0.25">
      <c r="A82" t="s">
        <v>4042</v>
      </c>
      <c r="B82" s="1" t="s">
        <v>4043</v>
      </c>
      <c r="C82">
        <v>1</v>
      </c>
      <c r="D82" t="s">
        <v>30</v>
      </c>
      <c r="E82">
        <v>29154.6</v>
      </c>
      <c r="F82">
        <v>29154.6</v>
      </c>
    </row>
    <row r="83" spans="1:6" ht="30" x14ac:dyDescent="0.25">
      <c r="A83" t="s">
        <v>4044</v>
      </c>
      <c r="B83" s="1" t="s">
        <v>4043</v>
      </c>
      <c r="C83">
        <v>2</v>
      </c>
      <c r="D83" t="s">
        <v>30</v>
      </c>
      <c r="E83">
        <v>58389.294999999998</v>
      </c>
      <c r="F83">
        <v>116778.59</v>
      </c>
    </row>
    <row r="84" spans="1:6" x14ac:dyDescent="0.25">
      <c r="A84" t="s">
        <v>4045</v>
      </c>
      <c r="B84" t="s">
        <v>4046</v>
      </c>
      <c r="C84">
        <v>8</v>
      </c>
      <c r="D84" t="s">
        <v>30</v>
      </c>
      <c r="E84">
        <v>32055.41</v>
      </c>
      <c r="F84">
        <v>256443.28</v>
      </c>
    </row>
    <row r="85" spans="1:6" x14ac:dyDescent="0.25">
      <c r="A85" t="s">
        <v>4047</v>
      </c>
      <c r="B85" t="s">
        <v>4048</v>
      </c>
      <c r="C85">
        <v>13</v>
      </c>
      <c r="D85" t="s">
        <v>30</v>
      </c>
      <c r="E85">
        <v>27140</v>
      </c>
      <c r="F85">
        <v>352820</v>
      </c>
    </row>
    <row r="86" spans="1:6" x14ac:dyDescent="0.25">
      <c r="A86" t="s">
        <v>3260</v>
      </c>
      <c r="B86" t="s">
        <v>3261</v>
      </c>
      <c r="C86">
        <v>2</v>
      </c>
      <c r="D86" t="s">
        <v>30</v>
      </c>
      <c r="E86">
        <v>67820</v>
      </c>
      <c r="F86">
        <v>135640</v>
      </c>
    </row>
    <row r="87" spans="1:6" x14ac:dyDescent="0.25">
      <c r="A87" t="s">
        <v>4049</v>
      </c>
      <c r="B87" t="s">
        <v>4050</v>
      </c>
      <c r="C87">
        <v>1</v>
      </c>
      <c r="D87" t="s">
        <v>30</v>
      </c>
      <c r="E87">
        <v>18999.18</v>
      </c>
      <c r="F87">
        <v>18999.18</v>
      </c>
    </row>
    <row r="88" spans="1:6" x14ac:dyDescent="0.25">
      <c r="A88" t="s">
        <v>4051</v>
      </c>
      <c r="B88" t="s">
        <v>4052</v>
      </c>
      <c r="C88">
        <v>1</v>
      </c>
      <c r="D88" t="s">
        <v>30</v>
      </c>
      <c r="E88">
        <v>15800</v>
      </c>
      <c r="F88">
        <v>15800</v>
      </c>
    </row>
    <row r="89" spans="1:6" x14ac:dyDescent="0.25">
      <c r="A89" t="s">
        <v>4053</v>
      </c>
      <c r="B89" t="s">
        <v>4054</v>
      </c>
      <c r="C89">
        <v>13</v>
      </c>
      <c r="D89" t="s">
        <v>30</v>
      </c>
      <c r="E89">
        <v>5664.0769230769201</v>
      </c>
      <c r="F89">
        <v>73633</v>
      </c>
    </row>
    <row r="90" spans="1:6" x14ac:dyDescent="0.25">
      <c r="A90" t="s">
        <v>4055</v>
      </c>
      <c r="B90" t="s">
        <v>4056</v>
      </c>
      <c r="C90">
        <v>6</v>
      </c>
      <c r="D90" t="s">
        <v>30</v>
      </c>
      <c r="E90">
        <v>1</v>
      </c>
      <c r="F90">
        <v>6</v>
      </c>
    </row>
    <row r="91" spans="1:6" x14ac:dyDescent="0.25">
      <c r="A91" t="s">
        <v>4057</v>
      </c>
      <c r="B91" t="s">
        <v>4058</v>
      </c>
      <c r="C91">
        <v>2</v>
      </c>
      <c r="D91" t="s">
        <v>30</v>
      </c>
      <c r="E91">
        <v>20416.759999999998</v>
      </c>
      <c r="F91">
        <v>40833.519999999997</v>
      </c>
    </row>
    <row r="92" spans="1:6" x14ac:dyDescent="0.25">
      <c r="A92" t="s">
        <v>4059</v>
      </c>
      <c r="B92" t="s">
        <v>4060</v>
      </c>
      <c r="C92">
        <v>14</v>
      </c>
      <c r="D92" t="s">
        <v>30</v>
      </c>
      <c r="E92">
        <v>13233.37</v>
      </c>
      <c r="F92">
        <v>185267.18</v>
      </c>
    </row>
    <row r="93" spans="1:6" x14ac:dyDescent="0.25">
      <c r="A93" t="s">
        <v>4061</v>
      </c>
      <c r="B93" t="s">
        <v>4062</v>
      </c>
      <c r="C93">
        <v>1</v>
      </c>
      <c r="D93" t="s">
        <v>30</v>
      </c>
      <c r="E93">
        <v>1</v>
      </c>
      <c r="F93">
        <v>1</v>
      </c>
    </row>
    <row r="94" spans="1:6" x14ac:dyDescent="0.25">
      <c r="A94" t="s">
        <v>4063</v>
      </c>
      <c r="B94" t="s">
        <v>4064</v>
      </c>
      <c r="C94">
        <v>1</v>
      </c>
      <c r="D94" t="s">
        <v>30</v>
      </c>
      <c r="E94">
        <v>1</v>
      </c>
      <c r="F94">
        <v>1</v>
      </c>
    </row>
    <row r="95" spans="1:6" x14ac:dyDescent="0.25">
      <c r="A95" t="s">
        <v>4065</v>
      </c>
      <c r="B95" t="s">
        <v>4066</v>
      </c>
      <c r="C95">
        <v>20</v>
      </c>
      <c r="D95" t="s">
        <v>30</v>
      </c>
      <c r="E95">
        <v>6844</v>
      </c>
      <c r="F95">
        <v>136880</v>
      </c>
    </row>
    <row r="96" spans="1:6" x14ac:dyDescent="0.25">
      <c r="A96" t="s">
        <v>4067</v>
      </c>
      <c r="B96" t="s">
        <v>4068</v>
      </c>
      <c r="C96">
        <v>16</v>
      </c>
      <c r="D96" t="s">
        <v>30</v>
      </c>
      <c r="E96">
        <v>6991.5</v>
      </c>
      <c r="F96">
        <v>111864</v>
      </c>
    </row>
    <row r="97" spans="1:6" x14ac:dyDescent="0.25">
      <c r="A97" t="s">
        <v>4069</v>
      </c>
      <c r="B97" t="s">
        <v>4070</v>
      </c>
      <c r="C97">
        <v>1</v>
      </c>
      <c r="D97" t="s">
        <v>30</v>
      </c>
      <c r="E97">
        <v>59000</v>
      </c>
      <c r="F97">
        <v>59000</v>
      </c>
    </row>
    <row r="98" spans="1:6" x14ac:dyDescent="0.25">
      <c r="A98" t="s">
        <v>4071</v>
      </c>
      <c r="B98" t="s">
        <v>4072</v>
      </c>
      <c r="C98">
        <v>1</v>
      </c>
      <c r="D98" t="s">
        <v>30</v>
      </c>
      <c r="E98">
        <v>1</v>
      </c>
      <c r="F98">
        <v>1</v>
      </c>
    </row>
    <row r="99" spans="1:6" x14ac:dyDescent="0.25">
      <c r="A99" t="s">
        <v>4073</v>
      </c>
      <c r="B99" t="s">
        <v>4074</v>
      </c>
      <c r="C99">
        <v>2</v>
      </c>
      <c r="D99" t="s">
        <v>30</v>
      </c>
      <c r="E99">
        <v>1</v>
      </c>
      <c r="F99">
        <v>2</v>
      </c>
    </row>
    <row r="100" spans="1:6" x14ac:dyDescent="0.25">
      <c r="A100" t="s">
        <v>4075</v>
      </c>
      <c r="B100" t="s">
        <v>4076</v>
      </c>
      <c r="C100">
        <v>1</v>
      </c>
      <c r="D100" t="s">
        <v>30</v>
      </c>
      <c r="E100">
        <v>251.51</v>
      </c>
      <c r="F100">
        <v>251.51</v>
      </c>
    </row>
    <row r="101" spans="1:6" x14ac:dyDescent="0.25">
      <c r="A101" t="s">
        <v>4077</v>
      </c>
      <c r="B101" t="s">
        <v>4078</v>
      </c>
      <c r="C101">
        <v>1</v>
      </c>
      <c r="D101" t="s">
        <v>30</v>
      </c>
      <c r="E101">
        <v>38936.46</v>
      </c>
      <c r="F101">
        <v>38936.46</v>
      </c>
    </row>
    <row r="102" spans="1:6" x14ac:dyDescent="0.25">
      <c r="A102" t="s">
        <v>4079</v>
      </c>
      <c r="B102" t="s">
        <v>4080</v>
      </c>
      <c r="C102">
        <v>9</v>
      </c>
      <c r="D102" t="s">
        <v>30</v>
      </c>
      <c r="E102">
        <v>46787</v>
      </c>
      <c r="F102">
        <v>421083</v>
      </c>
    </row>
    <row r="103" spans="1:6" x14ac:dyDescent="0.25">
      <c r="A103" t="s">
        <v>4081</v>
      </c>
      <c r="B103" t="s">
        <v>4082</v>
      </c>
      <c r="C103">
        <v>1</v>
      </c>
      <c r="D103" t="s">
        <v>30</v>
      </c>
      <c r="E103">
        <v>69564.539999999994</v>
      </c>
      <c r="F103">
        <v>69564.539999999994</v>
      </c>
    </row>
    <row r="104" spans="1:6" x14ac:dyDescent="0.25">
      <c r="A104" t="s">
        <v>4083</v>
      </c>
      <c r="B104" t="s">
        <v>4084</v>
      </c>
      <c r="C104">
        <v>1</v>
      </c>
      <c r="D104" t="s">
        <v>30</v>
      </c>
      <c r="E104">
        <v>2231.56</v>
      </c>
      <c r="F104">
        <v>2231.56</v>
      </c>
    </row>
    <row r="105" spans="1:6" x14ac:dyDescent="0.25">
      <c r="A105" t="s">
        <v>4085</v>
      </c>
      <c r="B105" t="s">
        <v>4086</v>
      </c>
      <c r="C105">
        <v>4</v>
      </c>
      <c r="D105" t="s">
        <v>30</v>
      </c>
      <c r="E105">
        <v>1</v>
      </c>
      <c r="F105">
        <v>4</v>
      </c>
    </row>
    <row r="106" spans="1:6" x14ac:dyDescent="0.25">
      <c r="A106" t="s">
        <v>4087</v>
      </c>
      <c r="B106" t="s">
        <v>4088</v>
      </c>
      <c r="C106">
        <v>7</v>
      </c>
      <c r="D106" t="s">
        <v>30</v>
      </c>
      <c r="E106">
        <v>115364</v>
      </c>
      <c r="F106">
        <v>807548</v>
      </c>
    </row>
    <row r="107" spans="1:6" x14ac:dyDescent="0.25">
      <c r="A107" t="s">
        <v>4089</v>
      </c>
      <c r="B107" t="s">
        <v>4090</v>
      </c>
      <c r="C107">
        <v>2</v>
      </c>
      <c r="D107" t="s">
        <v>30</v>
      </c>
      <c r="E107">
        <v>896</v>
      </c>
      <c r="F107">
        <v>1792</v>
      </c>
    </row>
    <row r="108" spans="1:6" x14ac:dyDescent="0.25">
      <c r="A108" t="s">
        <v>4091</v>
      </c>
      <c r="B108" t="s">
        <v>4092</v>
      </c>
      <c r="C108">
        <v>8</v>
      </c>
      <c r="D108" t="s">
        <v>30</v>
      </c>
      <c r="E108">
        <v>2500</v>
      </c>
      <c r="F108">
        <v>20000</v>
      </c>
    </row>
    <row r="109" spans="1:6" x14ac:dyDescent="0.25">
      <c r="A109" t="s">
        <v>4093</v>
      </c>
      <c r="B109" t="s">
        <v>4094</v>
      </c>
      <c r="C109">
        <v>4</v>
      </c>
      <c r="D109" t="s">
        <v>30</v>
      </c>
      <c r="E109">
        <v>17213</v>
      </c>
      <c r="F109">
        <v>68852</v>
      </c>
    </row>
    <row r="110" spans="1:6" x14ac:dyDescent="0.25">
      <c r="A110" t="s">
        <v>4095</v>
      </c>
      <c r="B110" t="s">
        <v>4096</v>
      </c>
      <c r="C110">
        <v>1</v>
      </c>
      <c r="D110" t="s">
        <v>30</v>
      </c>
      <c r="E110">
        <v>19238</v>
      </c>
      <c r="F110">
        <v>19238</v>
      </c>
    </row>
    <row r="111" spans="1:6" x14ac:dyDescent="0.25">
      <c r="A111" t="s">
        <v>4097</v>
      </c>
      <c r="B111" t="s">
        <v>4098</v>
      </c>
      <c r="C111">
        <v>6</v>
      </c>
      <c r="D111" t="s">
        <v>30</v>
      </c>
      <c r="E111">
        <v>1</v>
      </c>
      <c r="F111">
        <v>6</v>
      </c>
    </row>
    <row r="112" spans="1:6" x14ac:dyDescent="0.25">
      <c r="A112" t="s">
        <v>4099</v>
      </c>
      <c r="B112" t="s">
        <v>4100</v>
      </c>
      <c r="C112">
        <v>176</v>
      </c>
      <c r="D112" t="s">
        <v>30</v>
      </c>
      <c r="E112">
        <v>543.12181818181796</v>
      </c>
      <c r="F112">
        <v>95589.440000000002</v>
      </c>
    </row>
    <row r="113" spans="1:6" x14ac:dyDescent="0.25">
      <c r="A113" t="s">
        <v>4101</v>
      </c>
      <c r="B113" t="s">
        <v>4102</v>
      </c>
      <c r="C113">
        <v>11</v>
      </c>
      <c r="D113" t="s">
        <v>30</v>
      </c>
      <c r="E113">
        <v>2586.56</v>
      </c>
      <c r="F113">
        <v>28452.16</v>
      </c>
    </row>
    <row r="114" spans="1:6" x14ac:dyDescent="0.25">
      <c r="A114" t="s">
        <v>4103</v>
      </c>
      <c r="B114" t="s">
        <v>4104</v>
      </c>
      <c r="C114">
        <v>90</v>
      </c>
      <c r="D114" t="s">
        <v>30</v>
      </c>
      <c r="E114">
        <v>9735</v>
      </c>
      <c r="F114">
        <v>876150</v>
      </c>
    </row>
    <row r="115" spans="1:6" x14ac:dyDescent="0.25">
      <c r="A115" t="s">
        <v>4105</v>
      </c>
      <c r="B115" t="s">
        <v>4106</v>
      </c>
      <c r="C115">
        <v>1</v>
      </c>
      <c r="D115" t="s">
        <v>30</v>
      </c>
      <c r="E115">
        <v>46610</v>
      </c>
      <c r="F115">
        <v>46610</v>
      </c>
    </row>
    <row r="116" spans="1:6" x14ac:dyDescent="0.25">
      <c r="A116" t="s">
        <v>4107</v>
      </c>
      <c r="B116" t="s">
        <v>4108</v>
      </c>
      <c r="C116">
        <v>5</v>
      </c>
      <c r="D116" t="s">
        <v>30</v>
      </c>
      <c r="E116">
        <v>4635</v>
      </c>
      <c r="F116">
        <v>23175</v>
      </c>
    </row>
    <row r="117" spans="1:6" x14ac:dyDescent="0.25">
      <c r="A117" t="s">
        <v>4109</v>
      </c>
      <c r="B117" t="s">
        <v>4110</v>
      </c>
      <c r="C117">
        <v>3</v>
      </c>
      <c r="D117" t="s">
        <v>30</v>
      </c>
      <c r="E117">
        <v>54398</v>
      </c>
      <c r="F117">
        <v>163194</v>
      </c>
    </row>
    <row r="118" spans="1:6" x14ac:dyDescent="0.25">
      <c r="A118" t="s">
        <v>4111</v>
      </c>
      <c r="B118" t="s">
        <v>4112</v>
      </c>
      <c r="C118">
        <v>1</v>
      </c>
      <c r="D118" t="s">
        <v>30</v>
      </c>
      <c r="E118">
        <v>83921.600000000006</v>
      </c>
      <c r="F118">
        <v>83921.600000000006</v>
      </c>
    </row>
    <row r="119" spans="1:6" x14ac:dyDescent="0.25">
      <c r="A119" t="s">
        <v>4113</v>
      </c>
      <c r="B119" t="s">
        <v>4114</v>
      </c>
      <c r="C119">
        <v>179</v>
      </c>
      <c r="D119" t="s">
        <v>30</v>
      </c>
      <c r="E119">
        <v>11337.988826815599</v>
      </c>
      <c r="F119">
        <v>2029500</v>
      </c>
    </row>
    <row r="120" spans="1:6" x14ac:dyDescent="0.25">
      <c r="A120" t="s">
        <v>4115</v>
      </c>
      <c r="B120" t="s">
        <v>4116</v>
      </c>
      <c r="C120">
        <v>3</v>
      </c>
      <c r="D120" t="s">
        <v>30</v>
      </c>
      <c r="E120">
        <v>63720</v>
      </c>
      <c r="F120">
        <v>191160</v>
      </c>
    </row>
    <row r="121" spans="1:6" x14ac:dyDescent="0.25">
      <c r="A121" t="s">
        <v>4117</v>
      </c>
      <c r="B121" t="s">
        <v>4118</v>
      </c>
      <c r="C121">
        <v>2</v>
      </c>
      <c r="D121" t="s">
        <v>30</v>
      </c>
      <c r="E121">
        <v>8850</v>
      </c>
      <c r="F121">
        <v>17700</v>
      </c>
    </row>
    <row r="122" spans="1:6" x14ac:dyDescent="0.25">
      <c r="A122" t="s">
        <v>4119</v>
      </c>
      <c r="B122" t="s">
        <v>4120</v>
      </c>
      <c r="C122">
        <v>4</v>
      </c>
      <c r="D122" t="s">
        <v>30</v>
      </c>
      <c r="E122">
        <v>3174.2</v>
      </c>
      <c r="F122">
        <v>12696.8</v>
      </c>
    </row>
    <row r="123" spans="1:6" x14ac:dyDescent="0.25">
      <c r="A123" t="s">
        <v>4121</v>
      </c>
      <c r="B123" t="s">
        <v>4122</v>
      </c>
      <c r="C123">
        <v>1</v>
      </c>
      <c r="D123" t="s">
        <v>30</v>
      </c>
      <c r="E123">
        <v>18179.55</v>
      </c>
      <c r="F123">
        <v>18179.55</v>
      </c>
    </row>
    <row r="124" spans="1:6" x14ac:dyDescent="0.25">
      <c r="A124" t="s">
        <v>4123</v>
      </c>
      <c r="B124" t="s">
        <v>4124</v>
      </c>
      <c r="C124">
        <v>3</v>
      </c>
      <c r="D124" t="s">
        <v>30</v>
      </c>
      <c r="E124">
        <v>1</v>
      </c>
      <c r="F124">
        <v>3</v>
      </c>
    </row>
    <row r="125" spans="1:6" x14ac:dyDescent="0.25">
      <c r="A125" t="s">
        <v>4125</v>
      </c>
      <c r="B125" t="s">
        <v>4126</v>
      </c>
      <c r="C125">
        <v>1</v>
      </c>
      <c r="D125" t="s">
        <v>30</v>
      </c>
      <c r="E125">
        <v>1</v>
      </c>
      <c r="F125">
        <v>1</v>
      </c>
    </row>
    <row r="126" spans="1:6" x14ac:dyDescent="0.25">
      <c r="A126" t="s">
        <v>4127</v>
      </c>
      <c r="B126" t="s">
        <v>4128</v>
      </c>
      <c r="C126">
        <v>58</v>
      </c>
      <c r="D126" t="s">
        <v>30</v>
      </c>
      <c r="E126">
        <v>2438.8103448275901</v>
      </c>
      <c r="F126">
        <v>141451</v>
      </c>
    </row>
    <row r="127" spans="1:6" x14ac:dyDescent="0.25">
      <c r="A127" t="s">
        <v>4129</v>
      </c>
      <c r="B127" t="s">
        <v>4128</v>
      </c>
      <c r="C127">
        <v>2</v>
      </c>
      <c r="D127" t="s">
        <v>30</v>
      </c>
      <c r="E127">
        <v>1</v>
      </c>
      <c r="F127">
        <v>2</v>
      </c>
    </row>
    <row r="128" spans="1:6" x14ac:dyDescent="0.25">
      <c r="A128" t="s">
        <v>4130</v>
      </c>
      <c r="B128" t="s">
        <v>4131</v>
      </c>
      <c r="C128">
        <v>1</v>
      </c>
      <c r="D128" t="s">
        <v>30</v>
      </c>
      <c r="E128">
        <v>56640</v>
      </c>
      <c r="F128">
        <v>56640</v>
      </c>
    </row>
    <row r="129" spans="6:6" x14ac:dyDescent="0.25">
      <c r="F129" s="15">
        <f>SUBTOTAL(109,Tabla110[Total])</f>
        <v>17021690.979999997</v>
      </c>
    </row>
  </sheetData>
  <pageMargins left="0.7" right="0.7" top="0.75" bottom="0.75" header="0.3" footer="0.3"/>
  <pageSetup scale="60" orientation="portrait" horizontalDpi="4294967295" verticalDpi="4294967295" r:id="rId1"/>
  <headerFooter>
    <oddFooter>&amp;CCREADO EL 12/10/2023 10:15AM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RESUMEN JULIO 2023</vt:lpstr>
      <vt:lpstr>Inventario Alimentos y Bebidas </vt:lpstr>
      <vt:lpstr>Inv. Mat. Limpieza 07-2023</vt:lpstr>
      <vt:lpstr>Inv. Mat. Oficinas 07-2023</vt:lpstr>
      <vt:lpstr>Inv. Art. Desechables 07-2023</vt:lpstr>
      <vt:lpstr>Inventario Medicamentos 07-2023</vt:lpstr>
      <vt:lpstr>Inv. Acabados Text. 07-23</vt:lpstr>
      <vt:lpstr>Inv. Prods Utls Varios 07-2023</vt:lpstr>
      <vt:lpstr>Inv. Activos Fijos  07-2023</vt:lpstr>
      <vt:lpstr>RESUMEN AGOSTO 2023</vt:lpstr>
      <vt:lpstr>Inv. Alimentos y Bebidas 08-23</vt:lpstr>
      <vt:lpstr>Inv. Mat. Limpieza 08-2023</vt:lpstr>
      <vt:lpstr>Inv. Mat. Oficinas 08-2023</vt:lpstr>
      <vt:lpstr>Inv. Art. Desechables 08-2023</vt:lpstr>
      <vt:lpstr>Inv. Medicamentos  08-2023</vt:lpstr>
      <vt:lpstr>Inv. Acabados Text. 08-23</vt:lpstr>
      <vt:lpstr>Inv Prods Utls Varios 08-2023</vt:lpstr>
      <vt:lpstr>Inv. Activos Fijos 08-2023</vt:lpstr>
      <vt:lpstr>RESUMEN SEPTIEMBRE 2023</vt:lpstr>
      <vt:lpstr>Inv. Alimentos y Bebidas 09-23</vt:lpstr>
      <vt:lpstr>Inv. Mat. Limpieza 09-2023</vt:lpstr>
      <vt:lpstr>Inv. Mat. Oficinas 09-2023</vt:lpstr>
      <vt:lpstr>Inventario Artículos Desechable</vt:lpstr>
      <vt:lpstr>Inv. Medicamentos 09-2023</vt:lpstr>
      <vt:lpstr>Inv. Acabados Text. 09-23</vt:lpstr>
      <vt:lpstr>Inv. Prods Utls Varios 09-2023</vt:lpstr>
      <vt:lpstr>Inv. Activos Fijos 09-2023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Manuel Flores Gonzalez</dc:creator>
  <cp:lastModifiedBy>Daniela Michelle Gomez Medrano</cp:lastModifiedBy>
  <dcterms:created xsi:type="dcterms:W3CDTF">2023-10-11T18:29:54Z</dcterms:created>
  <dcterms:modified xsi:type="dcterms:W3CDTF">2023-10-12T15:57:49Z</dcterms:modified>
</cp:coreProperties>
</file>