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medina.CONANI\Desktop\DATOS ABIERTOS AGOSTO 2021\"/>
    </mc:Choice>
  </mc:AlternateContent>
  <bookViews>
    <workbookView xWindow="0" yWindow="0" windowWidth="20490" windowHeight="7650"/>
  </bookViews>
  <sheets>
    <sheet name="Ejec-presup-aplic.-ene-ago-202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2" l="1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12" i="2"/>
  <c r="K54" i="2" l="1"/>
  <c r="K38" i="2"/>
  <c r="K28" i="2"/>
  <c r="K18" i="2"/>
  <c r="K12" i="2"/>
  <c r="K85" i="2" l="1"/>
  <c r="C47" i="2" l="1"/>
  <c r="C12" i="2"/>
  <c r="C18" i="2"/>
  <c r="J64" i="2" l="1"/>
  <c r="J54" i="2"/>
  <c r="J38" i="2"/>
  <c r="J28" i="2"/>
  <c r="J18" i="2"/>
  <c r="J12" i="2"/>
  <c r="J85" i="2" l="1"/>
  <c r="I64" i="2"/>
  <c r="I54" i="2"/>
  <c r="I38" i="2"/>
  <c r="I28" i="2"/>
  <c r="I18" i="2"/>
  <c r="I12" i="2"/>
  <c r="H64" i="2"/>
  <c r="H54" i="2"/>
  <c r="H38" i="2"/>
  <c r="H28" i="2"/>
  <c r="H18" i="2"/>
  <c r="H12" i="2"/>
  <c r="G54" i="2"/>
  <c r="G38" i="2"/>
  <c r="G28" i="2"/>
  <c r="G18" i="2"/>
  <c r="G12" i="2"/>
  <c r="F54" i="2"/>
  <c r="F38" i="2"/>
  <c r="F28" i="2"/>
  <c r="F18" i="2"/>
  <c r="F12" i="2"/>
  <c r="E54" i="2"/>
  <c r="E28" i="2"/>
  <c r="E18" i="2"/>
  <c r="E12" i="2"/>
  <c r="D54" i="2"/>
  <c r="D18" i="2"/>
  <c r="D12" i="2"/>
  <c r="I85" i="2" l="1"/>
  <c r="H85" i="2"/>
  <c r="E85" i="2"/>
  <c r="F85" i="2"/>
  <c r="D85" i="2"/>
  <c r="G85" i="2"/>
  <c r="C54" i="2" l="1"/>
  <c r="B54" i="2"/>
  <c r="C28" i="2"/>
  <c r="B12" i="2"/>
  <c r="C64" i="2"/>
  <c r="B64" i="2"/>
  <c r="C40" i="2"/>
  <c r="C38" i="2" s="1"/>
  <c r="B38" i="2"/>
  <c r="B28" i="2"/>
  <c r="B18" i="2"/>
  <c r="B85" i="2" l="1"/>
  <c r="C85" i="2"/>
</calcChain>
</file>

<file path=xl/sharedStrings.xml><?xml version="1.0" encoding="utf-8"?>
<sst xmlns="http://schemas.openxmlformats.org/spreadsheetml/2006/main" count="95" uniqueCount="95">
  <si>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</si>
  <si>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</si>
  <si>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</si>
  <si>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</si>
  <si>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</si>
  <si>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</si>
  <si>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</si>
  <si>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</si>
  <si>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</si>
  <si>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</si>
  <si>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</si>
  <si>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</si>
  <si>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</si>
  <si>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</si>
  <si>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</si>
  <si>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</si>
  <si>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</si>
  <si>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</si>
  <si>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</si>
  <si>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</si>
  <si>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</si>
  <si>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</si>
  <si>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</si>
  <si>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</si>
  <si>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</si>
  <si>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</si>
  <si>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</si>
  <si>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</si>
  <si>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</si>
  <si>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</si>
  <si>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</si>
  <si>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</si>
  <si>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</si>
  <si>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</si>
  <si>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</si>
  <si>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</si>
  <si>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</si>
  <si>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</si>
  <si>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</si>
  <si>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</si>
  <si>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</si>
  <si>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</si>
  <si>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</si>
  <si>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</si>
  <si>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</si>
  <si>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</si>
  <si>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</si>
  <si>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</si>
  <si>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</si>
  <si>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</si>
  <si>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</si>
  <si>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</si>
  <si>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</si>
  <si>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</si>
  <si>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</si>
  <si>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</si>
  <si>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</si>
  <si>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</si>
  <si>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</si>
  <si>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</si>
  <si>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</si>
  <si>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</si>
  <si>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</si>
  <si>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</si>
  <si>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</si>
  <si>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</si>
  <si>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</si>
  <si>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</si>
  <si>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</si>
  <si>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</si>
  <si>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</si>
  <si>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</si>
  <si>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</si>
  <si>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</si>
  <si>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</si>
  <si>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</si>
  <si>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</si>
  <si>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</si>
  <si>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</si>
  <si>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</si>
  <si>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</si>
  <si>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</si>
  <si>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</si>
  <si>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Gasto devengado </t>
  </si>
  <si>
    <t>Presupuesto Modificado</t>
  </si>
  <si>
    <t>Presupuesto Aprobado</t>
  </si>
  <si>
    <t>Consejo Nacional para la Niñez y la Adolescencia</t>
  </si>
  <si>
    <t>julio</t>
  </si>
  <si>
    <t>agosto</t>
  </si>
  <si>
    <t>fecha: 13/12/2021</t>
  </si>
  <si>
    <t>Hora:      9:30 a.m.</t>
  </si>
  <si>
    <t>Formato:  Excel</t>
  </si>
  <si>
    <t>Año 2021</t>
  </si>
  <si>
    <t xml:space="preserve">En RD$  </t>
  </si>
  <si>
    <t>Ejecucion de Gastos y Aplicaciones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</si>
</sst>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4" borderId="3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39" fontId="5" fillId="0" borderId="0" xfId="0" applyNumberFormat="1" applyFont="1"/>
    <xf numFmtId="0" fontId="5" fillId="0" borderId="9" xfId="0" applyFont="1" applyBorder="1"/>
    <xf numFmtId="0" fontId="10" fillId="0" borderId="1" xfId="0" applyFont="1" applyBorder="1" applyAlignment="1">
      <alignment horizontal="left"/>
    </xf>
    <xf numFmtId="165" fontId="10" fillId="0" borderId="1" xfId="0" applyNumberFormat="1" applyFont="1" applyBorder="1"/>
    <xf numFmtId="0" fontId="10" fillId="0" borderId="0" xfId="0" applyFont="1" applyAlignment="1">
      <alignment horizontal="left" indent="1"/>
    </xf>
    <xf numFmtId="39" fontId="10" fillId="0" borderId="0" xfId="0" applyNumberFormat="1" applyFont="1"/>
    <xf numFmtId="39" fontId="10" fillId="3" borderId="0" xfId="0" applyNumberFormat="1" applyFont="1" applyFill="1"/>
    <xf numFmtId="0" fontId="11" fillId="0" borderId="0" xfId="0" applyFont="1" applyAlignment="1">
      <alignment horizontal="left" indent="2"/>
    </xf>
    <xf numFmtId="39" fontId="11" fillId="0" borderId="0" xfId="0" applyNumberFormat="1" applyFont="1"/>
    <xf numFmtId="0" fontId="10" fillId="0" borderId="0" xfId="0" applyFont="1" applyBorder="1" applyAlignment="1">
      <alignment horizontal="left"/>
    </xf>
    <xf numFmtId="39" fontId="10" fillId="0" borderId="0" xfId="0" applyNumberFormat="1" applyFont="1" applyBorder="1"/>
    <xf numFmtId="0" fontId="12" fillId="5" borderId="2" xfId="0" applyFont="1" applyFill="1" applyBorder="1" applyAlignment="1">
      <alignment vertical="center"/>
    </xf>
    <xf numFmtId="39" fontId="10" fillId="5" borderId="2" xfId="0" applyNumberFormat="1" applyFont="1" applyFill="1" applyBorder="1"/>
    <xf numFmtId="0" fontId="8" fillId="0" borderId="0" xfId="0" applyFont="1" applyBorder="1" applyAlignment="1">
      <alignment horizontal="center" vertical="top" wrapText="1" readingOrder="1"/>
    </xf>
    <xf numFmtId="0" fontId="7" fillId="4" borderId="10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7" fillId="2" borderId="3" xfId="0" applyFont="1" applyFill="1" applyBorder="1" applyAlignment="1">
      <alignment horizontal="left" vertical="center"/>
    </xf>
    <xf numFmtId="164" fontId="7" fillId="2" borderId="3" xfId="1" applyFont="1" applyFill="1" applyBorder="1" applyAlignment="1">
      <alignment horizontal="center" vertical="center" wrapText="1"/>
    </xf>
    <xf numFmtId="164" fontId="7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1714500</xdr:colOff>
      <xdr:row>1</xdr:row>
      <xdr:rowOff>52914</xdr:rowOff>
    </xdr:from>
    <xdr:to>
      <xdr:col>0</xdr:col>
      <xdr:colOff>3137254</xdr:colOff>
      <xdr:row>5</xdr:row>
      <xdr:rowOff>95249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1714500" y="201081"/>
          <a:ext cx="1422754" cy="1111251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3302001</xdr:colOff>
      <xdr:row>98</xdr:row>
      <xdr:rowOff>52916</xdr:rowOff>
    </xdr:from>
    <xdr:to>
      <xdr:col>8</xdr:col>
      <xdr:colOff>29260</xdr:colOff>
      <xdr:row>104</xdr:row>
      <xdr:rowOff>43391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1" t="53127" r="46593" b="33344"/>
        <a:stretch>
          <a:fillRect/>
        </a:stretch>
      </xdr:blipFill>
      <xdr:spPr bwMode="auto">
        <a:xfrm>
          <a:off x="3302001" y="15451666"/>
          <a:ext cx="7384676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M112"/>
  <sheetViews>
    <sheetView showGridLines="0" tabSelected="1" zoomScale="90" zoomScaleNormal="90" workbookViewId="0">
      <selection activeCell="A11" sqref="A11:L85"/>
    </sheetView>
  </sheetViews>
  <sheetFormatPr baseColWidth="10" defaultColWidth="11.42578125" defaultRowHeight="12" x14ac:dyDescent="0.2"/>
  <cols>
    <col min="1" max="1" width="58" style="4" customWidth="1"/>
    <col min="2" max="2" width="16.28515625" style="4" customWidth="1"/>
    <col min="3" max="3" width="16.7109375" style="4" customWidth="1"/>
    <col min="4" max="4" width="14.5703125" style="4" customWidth="1"/>
    <col min="5" max="5" width="14.7109375" style="4" customWidth="1"/>
    <col min="6" max="6" width="13.5703125" style="4" customWidth="1"/>
    <col min="7" max="7" width="13.85546875" style="4" customWidth="1"/>
    <col min="8" max="8" width="12" style="4" customWidth="1"/>
    <col min="9" max="9" width="14.85546875" style="4" customWidth="1"/>
    <col min="10" max="10" width="12.28515625" style="4" customWidth="1"/>
    <col min="11" max="11" width="13.85546875" style="4" customWidth="1"/>
    <col min="12" max="12" width="12.7109375" style="4" customWidth="1"/>
    <col min="13" max="16384" width="11.42578125" style="4"/>
  </cols>
  <sheetData>
    <row r="3" spans="1:13" ht="28.5" customHeight="1" x14ac:dyDescent="0.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3" ht="21" customHeight="1" x14ac:dyDescent="0.2">
      <c r="A4" s="26" t="s">
        <v>86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3" ht="23.25" x14ac:dyDescent="0.2">
      <c r="A5" s="30" t="s">
        <v>92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3" ht="23.25" x14ac:dyDescent="0.2">
      <c r="A6" s="32" t="s">
        <v>94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3" ht="23.25" x14ac:dyDescent="0.2">
      <c r="A7" s="20" t="s">
        <v>93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3" ht="3.75" customHeight="1" x14ac:dyDescent="0.2"/>
    <row r="9" spans="1:13" ht="25.5" customHeight="1" x14ac:dyDescent="0.2">
      <c r="A9" s="27" t="s">
        <v>66</v>
      </c>
      <c r="B9" s="28" t="s">
        <v>85</v>
      </c>
      <c r="C9" s="28" t="s">
        <v>84</v>
      </c>
      <c r="D9" s="21" t="s">
        <v>83</v>
      </c>
      <c r="E9" s="22"/>
      <c r="F9" s="22"/>
      <c r="G9" s="22"/>
      <c r="H9" s="22"/>
      <c r="I9" s="22"/>
      <c r="J9" s="22"/>
      <c r="K9" s="22"/>
      <c r="L9" s="23"/>
    </row>
    <row r="10" spans="1:13" x14ac:dyDescent="0.2">
      <c r="A10" s="27"/>
      <c r="B10" s="29"/>
      <c r="C10" s="29"/>
      <c r="D10" s="5" t="s">
        <v>77</v>
      </c>
      <c r="E10" s="5" t="s">
        <v>78</v>
      </c>
      <c r="F10" s="5" t="s">
        <v>79</v>
      </c>
      <c r="G10" s="5" t="s">
        <v>80</v>
      </c>
      <c r="H10" s="6" t="s">
        <v>81</v>
      </c>
      <c r="I10" s="5" t="s">
        <v>82</v>
      </c>
      <c r="J10" s="6" t="s">
        <v>87</v>
      </c>
      <c r="K10" s="5" t="s">
        <v>88</v>
      </c>
      <c r="L10" s="5" t="s">
        <v>76</v>
      </c>
    </row>
    <row r="11" spans="1:13" ht="12.75" x14ac:dyDescent="0.2">
      <c r="A11" s="9" t="s">
        <v>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3" ht="12.75" x14ac:dyDescent="0.2">
      <c r="A12" s="11" t="s">
        <v>1</v>
      </c>
      <c r="B12" s="12">
        <f t="shared" ref="B12:I12" si="0">+B13+B14+B15+B16+B17</f>
        <v>608400624</v>
      </c>
      <c r="C12" s="12">
        <f>+C13+C14+C15+C16+C17</f>
        <v>726185838</v>
      </c>
      <c r="D12" s="12">
        <f t="shared" si="0"/>
        <v>47207336.960000001</v>
      </c>
      <c r="E12" s="12">
        <f t="shared" si="0"/>
        <v>51388280.879999995</v>
      </c>
      <c r="F12" s="12">
        <f t="shared" si="0"/>
        <v>52431537.269999996</v>
      </c>
      <c r="G12" s="12">
        <f t="shared" si="0"/>
        <v>74305724.229999989</v>
      </c>
      <c r="H12" s="13">
        <f t="shared" si="0"/>
        <v>52526503.830000006</v>
      </c>
      <c r="I12" s="12">
        <f t="shared" si="0"/>
        <v>52359733.810000002</v>
      </c>
      <c r="J12" s="12">
        <f t="shared" ref="J12:K12" si="1">+J13+J14+J15+J16+J17</f>
        <v>50470124.350000001</v>
      </c>
      <c r="K12" s="12">
        <f t="shared" si="1"/>
        <v>49632200.079999998</v>
      </c>
      <c r="L12" s="12">
        <f>+D12+E12+F12+G12+H12+I12+J12+K12</f>
        <v>430321441.41000003</v>
      </c>
    </row>
    <row r="13" spans="1:13" ht="12.75" x14ac:dyDescent="0.2">
      <c r="A13" s="14" t="s">
        <v>2</v>
      </c>
      <c r="B13" s="15">
        <v>449571225</v>
      </c>
      <c r="C13" s="15">
        <v>557959155</v>
      </c>
      <c r="D13" s="15">
        <v>39847083.32</v>
      </c>
      <c r="E13" s="15">
        <v>43895614.259999998</v>
      </c>
      <c r="F13" s="15">
        <v>45013982.619999997</v>
      </c>
      <c r="G13" s="15">
        <v>43573763.93</v>
      </c>
      <c r="H13" s="15">
        <v>44659709.289999999</v>
      </c>
      <c r="I13" s="15">
        <v>40679576.82</v>
      </c>
      <c r="J13" s="15">
        <v>42764586.469999999</v>
      </c>
      <c r="K13" s="15">
        <v>41977550</v>
      </c>
      <c r="L13" s="12">
        <f t="shared" ref="L13:L76" si="2">+D13+E13+F13+G13+H13+I13+J13+K13</f>
        <v>342411866.70999998</v>
      </c>
    </row>
    <row r="14" spans="1:13" ht="12.75" x14ac:dyDescent="0.2">
      <c r="A14" s="14" t="s">
        <v>3</v>
      </c>
      <c r="B14" s="15">
        <v>96177699</v>
      </c>
      <c r="C14" s="15">
        <v>90312699</v>
      </c>
      <c r="D14" s="15">
        <v>1325356.1299999999</v>
      </c>
      <c r="E14" s="15">
        <v>1311105.6599999999</v>
      </c>
      <c r="F14" s="15">
        <v>1301234.8799999999</v>
      </c>
      <c r="G14" s="15">
        <v>24570654.370000001</v>
      </c>
      <c r="H14" s="15">
        <v>1741275.84</v>
      </c>
      <c r="I14" s="15">
        <v>5534770.6699999999</v>
      </c>
      <c r="J14" s="15">
        <v>1524276.49</v>
      </c>
      <c r="K14" s="15">
        <v>1292940.6000000001</v>
      </c>
      <c r="L14" s="12">
        <f t="shared" si="2"/>
        <v>38601614.640000001</v>
      </c>
    </row>
    <row r="15" spans="1:13" ht="12.75" x14ac:dyDescent="0.2">
      <c r="A15" s="14" t="s">
        <v>4</v>
      </c>
      <c r="B15" s="15">
        <v>486000</v>
      </c>
      <c r="C15" s="15">
        <v>486000</v>
      </c>
      <c r="D15" s="15">
        <v>40500</v>
      </c>
      <c r="E15" s="15">
        <v>40500</v>
      </c>
      <c r="F15" s="15">
        <v>40500</v>
      </c>
      <c r="G15" s="15">
        <v>40500</v>
      </c>
      <c r="H15" s="15">
        <v>40500</v>
      </c>
      <c r="I15" s="15">
        <v>40500</v>
      </c>
      <c r="J15" s="15">
        <v>0</v>
      </c>
      <c r="K15" s="15">
        <v>13823</v>
      </c>
      <c r="L15" s="12">
        <f t="shared" si="2"/>
        <v>256823</v>
      </c>
      <c r="M15" s="8"/>
    </row>
    <row r="16" spans="1:13" ht="12.75" x14ac:dyDescent="0.2">
      <c r="A16" s="14" t="s">
        <v>5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2">
        <f t="shared" si="2"/>
        <v>0</v>
      </c>
    </row>
    <row r="17" spans="1:12" ht="12.75" x14ac:dyDescent="0.2">
      <c r="A17" s="14" t="s">
        <v>6</v>
      </c>
      <c r="B17" s="15">
        <v>62165700</v>
      </c>
      <c r="C17" s="15">
        <v>77427984</v>
      </c>
      <c r="D17" s="15">
        <v>5994397.5099999998</v>
      </c>
      <c r="E17" s="15">
        <v>6141060.96</v>
      </c>
      <c r="F17" s="15">
        <v>6075819.7699999996</v>
      </c>
      <c r="G17" s="15">
        <v>6120805.9299999997</v>
      </c>
      <c r="H17" s="15">
        <v>6085018.7000000002</v>
      </c>
      <c r="I17" s="15">
        <v>6104886.3200000003</v>
      </c>
      <c r="J17" s="15">
        <v>6181261.3899999997</v>
      </c>
      <c r="K17" s="15">
        <v>6347886.4800000004</v>
      </c>
      <c r="L17" s="12">
        <f t="shared" si="2"/>
        <v>49051137.060000002</v>
      </c>
    </row>
    <row r="18" spans="1:12" ht="12.75" x14ac:dyDescent="0.2">
      <c r="A18" s="11" t="s">
        <v>7</v>
      </c>
      <c r="B18" s="12">
        <f t="shared" ref="B18:I18" si="3">+B19+B20+B21+B22+B23+B24+B25+B26+B27</f>
        <v>301191569</v>
      </c>
      <c r="C18" s="12">
        <f>+C19+C20+C21+C22+C23+C24+C25+C26+C27</f>
        <v>283837495</v>
      </c>
      <c r="D18" s="12">
        <f t="shared" si="3"/>
        <v>430008.52</v>
      </c>
      <c r="E18" s="12">
        <f t="shared" si="3"/>
        <v>5635998.5599999996</v>
      </c>
      <c r="F18" s="12">
        <f t="shared" si="3"/>
        <v>7719257.3999999994</v>
      </c>
      <c r="G18" s="12">
        <f t="shared" si="3"/>
        <v>13100054.039999999</v>
      </c>
      <c r="H18" s="12">
        <f t="shared" si="3"/>
        <v>6843749.6500000004</v>
      </c>
      <c r="I18" s="12">
        <f t="shared" si="3"/>
        <v>5024408.68</v>
      </c>
      <c r="J18" s="12">
        <f t="shared" ref="J18:K18" si="4">+J19+J20+J21+J22+J23+J24+J25+J26+J27</f>
        <v>10906458.49</v>
      </c>
      <c r="K18" s="12">
        <f t="shared" si="4"/>
        <v>11500022.420000002</v>
      </c>
      <c r="L18" s="12">
        <f t="shared" si="2"/>
        <v>61159957.760000005</v>
      </c>
    </row>
    <row r="19" spans="1:12" ht="12.75" x14ac:dyDescent="0.2">
      <c r="A19" s="14" t="s">
        <v>8</v>
      </c>
      <c r="B19" s="15">
        <v>35660000</v>
      </c>
      <c r="C19" s="15">
        <v>39487000</v>
      </c>
      <c r="D19" s="15">
        <v>430008.52</v>
      </c>
      <c r="E19" s="15">
        <v>2982722.25</v>
      </c>
      <c r="F19" s="15">
        <v>2505715.5699999998</v>
      </c>
      <c r="G19" s="15">
        <v>2277787.65</v>
      </c>
      <c r="H19" s="15">
        <v>3637490.29</v>
      </c>
      <c r="I19" s="15">
        <v>1293403.58</v>
      </c>
      <c r="J19" s="15">
        <v>2568222.61</v>
      </c>
      <c r="K19" s="15">
        <v>2718809.36</v>
      </c>
      <c r="L19" s="12">
        <f t="shared" si="2"/>
        <v>18414159.830000002</v>
      </c>
    </row>
    <row r="20" spans="1:12" ht="12.75" x14ac:dyDescent="0.2">
      <c r="A20" s="14" t="s">
        <v>9</v>
      </c>
      <c r="B20" s="15">
        <v>3840000</v>
      </c>
      <c r="C20" s="15">
        <v>5840000</v>
      </c>
      <c r="D20" s="15">
        <v>0</v>
      </c>
      <c r="E20" s="15">
        <v>131923.93</v>
      </c>
      <c r="F20" s="15">
        <v>364072.34</v>
      </c>
      <c r="G20" s="15">
        <v>43770.99</v>
      </c>
      <c r="H20" s="15">
        <v>9108.1299999999992</v>
      </c>
      <c r="I20" s="15">
        <v>8944.9</v>
      </c>
      <c r="J20" s="15">
        <v>102221.75999999999</v>
      </c>
      <c r="K20" s="15">
        <v>687482.38</v>
      </c>
      <c r="L20" s="12">
        <f t="shared" si="2"/>
        <v>1347524.4300000002</v>
      </c>
    </row>
    <row r="21" spans="1:12" ht="12.75" x14ac:dyDescent="0.2">
      <c r="A21" s="14" t="s">
        <v>10</v>
      </c>
      <c r="B21" s="15">
        <v>13725000</v>
      </c>
      <c r="C21" s="15">
        <v>14225000</v>
      </c>
      <c r="D21" s="15">
        <v>0</v>
      </c>
      <c r="E21" s="15">
        <v>721150</v>
      </c>
      <c r="F21" s="15">
        <v>1178700</v>
      </c>
      <c r="G21" s="15">
        <v>795900</v>
      </c>
      <c r="H21" s="15">
        <v>133500</v>
      </c>
      <c r="I21" s="15">
        <v>593000</v>
      </c>
      <c r="J21" s="15">
        <v>1393000</v>
      </c>
      <c r="K21" s="15">
        <v>945700</v>
      </c>
      <c r="L21" s="12">
        <f t="shared" si="2"/>
        <v>5760950</v>
      </c>
    </row>
    <row r="22" spans="1:12" ht="12.75" x14ac:dyDescent="0.2">
      <c r="A22" s="14" t="s">
        <v>11</v>
      </c>
      <c r="B22" s="15">
        <v>4445048</v>
      </c>
      <c r="C22" s="15">
        <v>3132048</v>
      </c>
      <c r="D22" s="15">
        <v>0</v>
      </c>
      <c r="E22" s="15">
        <v>0</v>
      </c>
      <c r="F22" s="15">
        <v>68585.259999999995</v>
      </c>
      <c r="G22" s="15">
        <v>18604</v>
      </c>
      <c r="H22" s="15">
        <v>35243</v>
      </c>
      <c r="I22" s="15">
        <v>32443.74</v>
      </c>
      <c r="J22" s="15">
        <v>75191.95</v>
      </c>
      <c r="K22" s="15">
        <v>68588.399999999994</v>
      </c>
      <c r="L22" s="12">
        <f t="shared" si="2"/>
        <v>298656.34999999998</v>
      </c>
    </row>
    <row r="23" spans="1:12" ht="12.75" x14ac:dyDescent="0.2">
      <c r="A23" s="14" t="s">
        <v>12</v>
      </c>
      <c r="B23" s="15">
        <v>38090000</v>
      </c>
      <c r="C23" s="15">
        <v>39377926</v>
      </c>
      <c r="D23" s="15">
        <v>0</v>
      </c>
      <c r="E23" s="15">
        <v>928533.95</v>
      </c>
      <c r="F23" s="15">
        <v>2375487.6800000002</v>
      </c>
      <c r="G23" s="15">
        <v>2475026.21</v>
      </c>
      <c r="H23" s="15">
        <v>2971104.9</v>
      </c>
      <c r="I23" s="15">
        <v>1234953.03</v>
      </c>
      <c r="J23" s="15">
        <v>859135.51</v>
      </c>
      <c r="K23" s="15">
        <v>2912691.31</v>
      </c>
      <c r="L23" s="12">
        <f t="shared" si="2"/>
        <v>13756932.59</v>
      </c>
    </row>
    <row r="24" spans="1:12" ht="12.75" x14ac:dyDescent="0.2">
      <c r="A24" s="14" t="s">
        <v>13</v>
      </c>
      <c r="B24" s="15">
        <v>5100000</v>
      </c>
      <c r="C24" s="15">
        <v>6898000</v>
      </c>
      <c r="D24" s="15">
        <v>0</v>
      </c>
      <c r="E24" s="15">
        <v>0</v>
      </c>
      <c r="F24" s="15">
        <v>0</v>
      </c>
      <c r="G24" s="15">
        <v>14330.35</v>
      </c>
      <c r="H24" s="15">
        <v>0</v>
      </c>
      <c r="I24" s="15">
        <v>222091.5</v>
      </c>
      <c r="J24" s="15">
        <v>2764775.39</v>
      </c>
      <c r="K24" s="15">
        <v>0</v>
      </c>
      <c r="L24" s="12">
        <f t="shared" si="2"/>
        <v>3001197.24</v>
      </c>
    </row>
    <row r="25" spans="1:12" ht="12.75" x14ac:dyDescent="0.2">
      <c r="A25" s="14" t="s">
        <v>14</v>
      </c>
      <c r="B25" s="15">
        <v>36560000</v>
      </c>
      <c r="C25" s="15">
        <v>41365000</v>
      </c>
      <c r="D25" s="15">
        <v>0</v>
      </c>
      <c r="E25" s="15">
        <v>0</v>
      </c>
      <c r="F25" s="15">
        <v>303280.59999999998</v>
      </c>
      <c r="G25" s="15">
        <v>2142428.6800000002</v>
      </c>
      <c r="H25" s="15">
        <v>61691.3</v>
      </c>
      <c r="I25" s="15">
        <v>140908.28</v>
      </c>
      <c r="J25" s="15">
        <v>537843.1</v>
      </c>
      <c r="K25" s="15">
        <v>2229418.2200000002</v>
      </c>
      <c r="L25" s="12">
        <f t="shared" si="2"/>
        <v>5415570.1799999997</v>
      </c>
    </row>
    <row r="26" spans="1:12" ht="12.75" x14ac:dyDescent="0.2">
      <c r="A26" s="14" t="s">
        <v>15</v>
      </c>
      <c r="B26" s="15">
        <v>156871521</v>
      </c>
      <c r="C26" s="15">
        <v>111696530</v>
      </c>
      <c r="D26" s="15">
        <v>0</v>
      </c>
      <c r="E26" s="15">
        <v>750803.37</v>
      </c>
      <c r="F26" s="15">
        <v>862808.96</v>
      </c>
      <c r="G26" s="15">
        <v>5326826.17</v>
      </c>
      <c r="H26" s="15">
        <v>-19822.37</v>
      </c>
      <c r="I26" s="15">
        <v>1394823.75</v>
      </c>
      <c r="J26" s="15">
        <v>2600093.19</v>
      </c>
      <c r="K26" s="15">
        <v>1877987.23</v>
      </c>
      <c r="L26" s="12">
        <f t="shared" si="2"/>
        <v>12793520.300000001</v>
      </c>
    </row>
    <row r="27" spans="1:12" ht="12.75" x14ac:dyDescent="0.2">
      <c r="A27" s="14" t="s">
        <v>16</v>
      </c>
      <c r="B27" s="15">
        <v>6900000</v>
      </c>
      <c r="C27" s="15">
        <v>21815991</v>
      </c>
      <c r="D27" s="15">
        <v>0</v>
      </c>
      <c r="E27" s="15">
        <v>120865.06</v>
      </c>
      <c r="F27" s="15">
        <v>60606.99</v>
      </c>
      <c r="G27" s="15">
        <v>5379.99</v>
      </c>
      <c r="H27" s="15">
        <v>15434.4</v>
      </c>
      <c r="I27" s="15">
        <v>103839.9</v>
      </c>
      <c r="J27" s="15">
        <v>5974.98</v>
      </c>
      <c r="K27" s="15">
        <v>59345.52</v>
      </c>
      <c r="L27" s="12">
        <f t="shared" si="2"/>
        <v>371446.83999999997</v>
      </c>
    </row>
    <row r="28" spans="1:12" ht="12.75" x14ac:dyDescent="0.2">
      <c r="A28" s="11" t="s">
        <v>17</v>
      </c>
      <c r="B28" s="12">
        <f>+B29+B30+B31+B32+B33+B34+B35+B36+B37</f>
        <v>255415500</v>
      </c>
      <c r="C28" s="12">
        <f>+C29+C30+C31+C32+C33+C34+C35+C36+C37</f>
        <v>477408351</v>
      </c>
      <c r="D28" s="12">
        <v>0</v>
      </c>
      <c r="E28" s="12">
        <f t="shared" ref="E28:K28" si="5">+E29+E30+E31+E32+E33+E34+E35+E36+E37</f>
        <v>3670772.37</v>
      </c>
      <c r="F28" s="12">
        <f t="shared" si="5"/>
        <v>17017574.489999998</v>
      </c>
      <c r="G28" s="12">
        <f t="shared" si="5"/>
        <v>18524647.510000002</v>
      </c>
      <c r="H28" s="12">
        <f t="shared" si="5"/>
        <v>8909153.8499999996</v>
      </c>
      <c r="I28" s="12">
        <f t="shared" si="5"/>
        <v>9671091.1099999994</v>
      </c>
      <c r="J28" s="12">
        <f t="shared" si="5"/>
        <v>12498131.350000001</v>
      </c>
      <c r="K28" s="12">
        <f t="shared" si="5"/>
        <v>8720195.1999999993</v>
      </c>
      <c r="L28" s="12">
        <f t="shared" si="2"/>
        <v>79011565.88000001</v>
      </c>
    </row>
    <row r="29" spans="1:12" ht="12.75" x14ac:dyDescent="0.2">
      <c r="A29" s="14" t="s">
        <v>18</v>
      </c>
      <c r="B29" s="15">
        <v>115640500</v>
      </c>
      <c r="C29" s="15">
        <v>177224351</v>
      </c>
      <c r="D29" s="15">
        <v>0</v>
      </c>
      <c r="E29" s="15">
        <v>2830609.44</v>
      </c>
      <c r="F29" s="15">
        <v>14358607.529999999</v>
      </c>
      <c r="G29" s="15">
        <v>8150810.9299999997</v>
      </c>
      <c r="H29" s="15">
        <v>4135760.29</v>
      </c>
      <c r="I29" s="15">
        <v>4615392.3099999996</v>
      </c>
      <c r="J29" s="15">
        <v>4415823.8099999996</v>
      </c>
      <c r="K29" s="15">
        <v>2494300.98</v>
      </c>
      <c r="L29" s="12">
        <f t="shared" si="2"/>
        <v>41001305.289999999</v>
      </c>
    </row>
    <row r="30" spans="1:12" ht="12.75" x14ac:dyDescent="0.2">
      <c r="A30" s="14" t="s">
        <v>19</v>
      </c>
      <c r="B30" s="15">
        <v>9510000</v>
      </c>
      <c r="C30" s="15">
        <v>44090000</v>
      </c>
      <c r="D30" s="15">
        <v>0</v>
      </c>
      <c r="E30" s="15">
        <v>770654.69</v>
      </c>
      <c r="F30" s="15">
        <v>249189</v>
      </c>
      <c r="G30" s="15">
        <v>0</v>
      </c>
      <c r="H30" s="15">
        <v>24721.759999999998</v>
      </c>
      <c r="I30" s="15">
        <v>165200</v>
      </c>
      <c r="J30" s="15">
        <v>71024</v>
      </c>
      <c r="K30" s="15">
        <v>2695</v>
      </c>
      <c r="L30" s="12">
        <f t="shared" si="2"/>
        <v>1283484.45</v>
      </c>
    </row>
    <row r="31" spans="1:12" ht="12.75" x14ac:dyDescent="0.2">
      <c r="A31" s="14" t="s">
        <v>20</v>
      </c>
      <c r="B31" s="15">
        <v>9137500</v>
      </c>
      <c r="C31" s="15">
        <v>15887500</v>
      </c>
      <c r="D31" s="15">
        <v>0</v>
      </c>
      <c r="E31" s="15">
        <v>59538.080000000002</v>
      </c>
      <c r="F31" s="15">
        <v>67393.919999999998</v>
      </c>
      <c r="G31" s="15">
        <v>5759.14</v>
      </c>
      <c r="H31" s="15">
        <v>113002.42</v>
      </c>
      <c r="I31" s="15">
        <v>221250.4</v>
      </c>
      <c r="J31" s="15">
        <v>242031.61</v>
      </c>
      <c r="K31" s="15">
        <v>380109.32</v>
      </c>
      <c r="L31" s="12">
        <f t="shared" si="2"/>
        <v>1089084.8899999999</v>
      </c>
    </row>
    <row r="32" spans="1:12" ht="12.75" x14ac:dyDescent="0.2">
      <c r="A32" s="14" t="s">
        <v>21</v>
      </c>
      <c r="B32" s="15">
        <v>14000000</v>
      </c>
      <c r="C32" s="15">
        <v>46000000</v>
      </c>
      <c r="D32" s="15">
        <v>0</v>
      </c>
      <c r="E32" s="15">
        <v>0</v>
      </c>
      <c r="F32" s="15">
        <v>5663.95</v>
      </c>
      <c r="G32" s="15">
        <v>1999277.84</v>
      </c>
      <c r="H32" s="15">
        <v>3394800.36</v>
      </c>
      <c r="I32" s="15">
        <v>0</v>
      </c>
      <c r="J32" s="15">
        <v>1447882.61</v>
      </c>
      <c r="K32" s="15">
        <v>128972.5</v>
      </c>
      <c r="L32" s="12">
        <f t="shared" si="2"/>
        <v>6976597.2600000007</v>
      </c>
    </row>
    <row r="33" spans="1:12" ht="12.75" x14ac:dyDescent="0.2">
      <c r="A33" s="14" t="s">
        <v>22</v>
      </c>
      <c r="B33" s="15">
        <v>4395000</v>
      </c>
      <c r="C33" s="15">
        <v>6295000</v>
      </c>
      <c r="D33" s="15">
        <v>0</v>
      </c>
      <c r="E33" s="15">
        <v>3894</v>
      </c>
      <c r="F33" s="15">
        <v>261272.19</v>
      </c>
      <c r="G33" s="15">
        <v>14716.91</v>
      </c>
      <c r="H33" s="15">
        <v>218278.49</v>
      </c>
      <c r="I33" s="15">
        <v>6372.9</v>
      </c>
      <c r="J33" s="15">
        <v>92755.520000000004</v>
      </c>
      <c r="K33" s="15">
        <v>412764.3</v>
      </c>
      <c r="L33" s="12">
        <f t="shared" si="2"/>
        <v>1010054.31</v>
      </c>
    </row>
    <row r="34" spans="1:12" ht="12.75" x14ac:dyDescent="0.2">
      <c r="A34" s="14" t="s">
        <v>23</v>
      </c>
      <c r="B34" s="15">
        <v>2880000</v>
      </c>
      <c r="C34" s="15">
        <v>3490000</v>
      </c>
      <c r="D34" s="15">
        <v>0</v>
      </c>
      <c r="E34" s="15">
        <v>0</v>
      </c>
      <c r="F34" s="15">
        <v>32784.71</v>
      </c>
      <c r="G34" s="15">
        <v>4037</v>
      </c>
      <c r="H34" s="15">
        <v>12179.74</v>
      </c>
      <c r="I34" s="15">
        <v>8948.99</v>
      </c>
      <c r="J34" s="15">
        <v>134520</v>
      </c>
      <c r="K34" s="15">
        <v>474173.1</v>
      </c>
      <c r="L34" s="12">
        <f t="shared" si="2"/>
        <v>666643.54</v>
      </c>
    </row>
    <row r="35" spans="1:12" ht="12.75" x14ac:dyDescent="0.2">
      <c r="A35" s="14" t="s">
        <v>24</v>
      </c>
      <c r="B35" s="15">
        <v>20500000</v>
      </c>
      <c r="C35" s="15">
        <v>43800000</v>
      </c>
      <c r="D35" s="15">
        <v>0</v>
      </c>
      <c r="E35" s="15">
        <v>0</v>
      </c>
      <c r="F35" s="15">
        <v>1548686.66</v>
      </c>
      <c r="G35" s="15">
        <v>3104435.4</v>
      </c>
      <c r="H35" s="15">
        <v>44401.919999999998</v>
      </c>
      <c r="I35" s="15">
        <v>156820.5</v>
      </c>
      <c r="J35" s="15">
        <v>3680206</v>
      </c>
      <c r="K35" s="15">
        <v>2237103.4</v>
      </c>
      <c r="L35" s="12">
        <f t="shared" si="2"/>
        <v>10771653.880000001</v>
      </c>
    </row>
    <row r="36" spans="1:12" ht="12.75" x14ac:dyDescent="0.2">
      <c r="A36" s="14" t="s">
        <v>25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2">
        <f t="shared" si="2"/>
        <v>0</v>
      </c>
    </row>
    <row r="37" spans="1:12" ht="12.75" x14ac:dyDescent="0.2">
      <c r="A37" s="14" t="s">
        <v>26</v>
      </c>
      <c r="B37" s="15">
        <v>79352500</v>
      </c>
      <c r="C37" s="15">
        <v>140621500</v>
      </c>
      <c r="D37" s="15">
        <v>0</v>
      </c>
      <c r="E37" s="15">
        <v>6076.16</v>
      </c>
      <c r="F37" s="15">
        <v>493976.53</v>
      </c>
      <c r="G37" s="15">
        <v>5245610.29</v>
      </c>
      <c r="H37" s="15">
        <v>966008.87</v>
      </c>
      <c r="I37" s="15">
        <v>4497106.01</v>
      </c>
      <c r="J37" s="15">
        <v>2413887.7999999998</v>
      </c>
      <c r="K37" s="15">
        <v>2590076.6</v>
      </c>
      <c r="L37" s="12">
        <f t="shared" si="2"/>
        <v>16212742.26</v>
      </c>
    </row>
    <row r="38" spans="1:12" ht="12.75" x14ac:dyDescent="0.2">
      <c r="A38" s="11" t="s">
        <v>27</v>
      </c>
      <c r="B38" s="12">
        <f>+B39+B40+B41+B42+B43+B44+B45+B46</f>
        <v>100610748</v>
      </c>
      <c r="C38" s="12">
        <f>+C39+C40+C41+C42+C43+C44+C45+C46</f>
        <v>100610748</v>
      </c>
      <c r="D38" s="12">
        <v>0</v>
      </c>
      <c r="E38" s="12">
        <v>0</v>
      </c>
      <c r="F38" s="12">
        <f>+F39+F40</f>
        <v>10043316.119999999</v>
      </c>
      <c r="G38" s="12">
        <f>+G39+G40</f>
        <v>17343333.300000001</v>
      </c>
      <c r="H38" s="12">
        <f>+H39+H40</f>
        <v>10487083.300000001</v>
      </c>
      <c r="I38" s="12">
        <f>+I39+I40</f>
        <v>788500</v>
      </c>
      <c r="J38" s="12">
        <f>+J39+J40</f>
        <v>14807499.960000001</v>
      </c>
      <c r="K38" s="12">
        <f t="shared" ref="K38" si="6">+K39+K40</f>
        <v>7827083.3099999996</v>
      </c>
      <c r="L38" s="12">
        <f t="shared" si="2"/>
        <v>61296815.990000002</v>
      </c>
    </row>
    <row r="39" spans="1:12" ht="12.75" x14ac:dyDescent="0.2">
      <c r="A39" s="14" t="s">
        <v>28</v>
      </c>
      <c r="B39" s="15">
        <v>100610748</v>
      </c>
      <c r="C39" s="15">
        <v>100610748</v>
      </c>
      <c r="D39" s="15">
        <v>0</v>
      </c>
      <c r="E39" s="15">
        <v>0</v>
      </c>
      <c r="F39" s="15">
        <v>10043316.119999999</v>
      </c>
      <c r="G39" s="15">
        <v>17343333.300000001</v>
      </c>
      <c r="H39" s="15">
        <v>10487083.300000001</v>
      </c>
      <c r="I39" s="15">
        <v>788500</v>
      </c>
      <c r="J39" s="15">
        <v>14807499.960000001</v>
      </c>
      <c r="K39" s="15">
        <v>7827083.3099999996</v>
      </c>
      <c r="L39" s="12">
        <f t="shared" si="2"/>
        <v>61296815.990000002</v>
      </c>
    </row>
    <row r="40" spans="1:12" ht="12.75" x14ac:dyDescent="0.2">
      <c r="A40" s="14" t="s">
        <v>29</v>
      </c>
      <c r="B40" s="15">
        <v>0</v>
      </c>
      <c r="C40" s="15">
        <f>+C41+C42+C43+C44+C45+C46</f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2">
        <f t="shared" si="2"/>
        <v>0</v>
      </c>
    </row>
    <row r="41" spans="1:12" ht="12.75" x14ac:dyDescent="0.2">
      <c r="A41" s="14" t="s">
        <v>30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2">
        <f t="shared" si="2"/>
        <v>0</v>
      </c>
    </row>
    <row r="42" spans="1:12" ht="12.75" x14ac:dyDescent="0.2">
      <c r="A42" s="14" t="s">
        <v>31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2">
        <f t="shared" si="2"/>
        <v>0</v>
      </c>
    </row>
    <row r="43" spans="1:12" ht="12.75" x14ac:dyDescent="0.2">
      <c r="A43" s="14" t="s">
        <v>32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2">
        <f t="shared" si="2"/>
        <v>0</v>
      </c>
    </row>
    <row r="44" spans="1:12" ht="12.75" x14ac:dyDescent="0.2">
      <c r="A44" s="14" t="s">
        <v>33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2">
        <f t="shared" si="2"/>
        <v>0</v>
      </c>
    </row>
    <row r="45" spans="1:12" ht="12.75" x14ac:dyDescent="0.2">
      <c r="A45" s="14" t="s">
        <v>34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2">
        <f t="shared" si="2"/>
        <v>0</v>
      </c>
    </row>
    <row r="46" spans="1:12" ht="12.75" x14ac:dyDescent="0.2">
      <c r="A46" s="14" t="s">
        <v>35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2">
        <f t="shared" si="2"/>
        <v>0</v>
      </c>
    </row>
    <row r="47" spans="1:12" ht="12.75" x14ac:dyDescent="0.2">
      <c r="A47" s="11" t="s">
        <v>36</v>
      </c>
      <c r="B47" s="12">
        <v>0</v>
      </c>
      <c r="C47" s="12">
        <f>+C48</f>
        <v>35564000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f t="shared" si="2"/>
        <v>0</v>
      </c>
    </row>
    <row r="48" spans="1:12" ht="12.75" x14ac:dyDescent="0.2">
      <c r="A48" s="14" t="s">
        <v>37</v>
      </c>
      <c r="B48" s="15">
        <v>0</v>
      </c>
      <c r="C48" s="15">
        <v>35564000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2">
        <f t="shared" si="2"/>
        <v>0</v>
      </c>
    </row>
    <row r="49" spans="1:12" ht="12.75" x14ac:dyDescent="0.2">
      <c r="A49" s="14" t="s">
        <v>38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2">
        <f t="shared" si="2"/>
        <v>0</v>
      </c>
    </row>
    <row r="50" spans="1:12" ht="12.75" x14ac:dyDescent="0.2">
      <c r="A50" s="14" t="s">
        <v>39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2">
        <f t="shared" si="2"/>
        <v>0</v>
      </c>
    </row>
    <row r="51" spans="1:12" ht="12.75" x14ac:dyDescent="0.2">
      <c r="A51" s="14" t="s">
        <v>40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2">
        <f t="shared" si="2"/>
        <v>0</v>
      </c>
    </row>
    <row r="52" spans="1:12" ht="12.75" x14ac:dyDescent="0.2">
      <c r="A52" s="14" t="s">
        <v>41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2">
        <f t="shared" si="2"/>
        <v>0</v>
      </c>
    </row>
    <row r="53" spans="1:12" ht="12.75" x14ac:dyDescent="0.2">
      <c r="A53" s="14" t="s">
        <v>42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2">
        <f t="shared" si="2"/>
        <v>0</v>
      </c>
    </row>
    <row r="54" spans="1:12" ht="12.75" x14ac:dyDescent="0.2">
      <c r="A54" s="11" t="s">
        <v>43</v>
      </c>
      <c r="B54" s="12">
        <f>+B55+B56+B57+B58+B59+B60+B61+B62</f>
        <v>74735000</v>
      </c>
      <c r="C54" s="12">
        <f>+C55+C56+C57+C58+C59+C60+C61+C62+C63</f>
        <v>201200082</v>
      </c>
      <c r="D54" s="12">
        <f>+D55</f>
        <v>0</v>
      </c>
      <c r="E54" s="12">
        <f>+E55</f>
        <v>356548.72</v>
      </c>
      <c r="F54" s="12">
        <f>+F55+F56+F57+F58+F59+F60+F61+F62+F63</f>
        <v>464291.33999999997</v>
      </c>
      <c r="G54" s="12">
        <f>+G55+G56+G57+G58+G59+G60+G61+G62+G63</f>
        <v>1824650</v>
      </c>
      <c r="H54" s="12">
        <f>+H55+H56+H57+H58+H59+H60+H61+H62+H63</f>
        <v>25149.83</v>
      </c>
      <c r="I54" s="12">
        <f>+I55+I56+I57+I58+I59+I60+I61+I62+I63</f>
        <v>0</v>
      </c>
      <c r="J54" s="12">
        <f>+J55+J56+J57+J58+J59+J60+J61+J62+J63</f>
        <v>232360</v>
      </c>
      <c r="K54" s="12">
        <f t="shared" ref="K54" si="7">+K55+K56+K57+K58+K59+K60+K61+K62+K63</f>
        <v>3430676.22</v>
      </c>
      <c r="L54" s="12">
        <f t="shared" si="2"/>
        <v>6333676.1100000003</v>
      </c>
    </row>
    <row r="55" spans="1:12" ht="12.75" x14ac:dyDescent="0.2">
      <c r="A55" s="14" t="s">
        <v>44</v>
      </c>
      <c r="B55" s="15">
        <v>18350000</v>
      </c>
      <c r="C55" s="15">
        <v>96344000</v>
      </c>
      <c r="D55" s="15">
        <v>0</v>
      </c>
      <c r="E55" s="15">
        <v>356548.72</v>
      </c>
      <c r="F55" s="15">
        <v>229356.6</v>
      </c>
      <c r="G55" s="15">
        <v>120000</v>
      </c>
      <c r="H55" s="15">
        <v>0</v>
      </c>
      <c r="I55" s="15">
        <v>0</v>
      </c>
      <c r="J55" s="15">
        <v>0</v>
      </c>
      <c r="K55" s="15">
        <v>3426900.22</v>
      </c>
      <c r="L55" s="12">
        <f t="shared" si="2"/>
        <v>4132805.54</v>
      </c>
    </row>
    <row r="56" spans="1:12" ht="12.75" x14ac:dyDescent="0.2">
      <c r="A56" s="14" t="s">
        <v>45</v>
      </c>
      <c r="B56" s="15">
        <v>2735000</v>
      </c>
      <c r="C56" s="15">
        <v>25955000</v>
      </c>
      <c r="D56" s="15">
        <v>0</v>
      </c>
      <c r="E56" s="15">
        <v>0</v>
      </c>
      <c r="F56" s="15">
        <v>0</v>
      </c>
      <c r="G56" s="15">
        <v>1345250</v>
      </c>
      <c r="H56" s="15">
        <v>0</v>
      </c>
      <c r="I56" s="15">
        <v>0</v>
      </c>
      <c r="J56" s="15">
        <v>210630</v>
      </c>
      <c r="K56" s="15">
        <v>3776</v>
      </c>
      <c r="L56" s="12">
        <f t="shared" si="2"/>
        <v>1559656</v>
      </c>
    </row>
    <row r="57" spans="1:12" ht="12.75" x14ac:dyDescent="0.2">
      <c r="A57" s="14" t="s">
        <v>46</v>
      </c>
      <c r="B57" s="15">
        <v>145000</v>
      </c>
      <c r="C57" s="15">
        <v>3171000</v>
      </c>
      <c r="D57" s="15">
        <v>0</v>
      </c>
      <c r="E57" s="15">
        <v>0</v>
      </c>
      <c r="F57" s="15">
        <v>0</v>
      </c>
      <c r="G57" s="15">
        <v>0</v>
      </c>
      <c r="H57" s="15">
        <v>25149.83</v>
      </c>
      <c r="I57" s="15">
        <v>0</v>
      </c>
      <c r="J57" s="15">
        <v>21730</v>
      </c>
      <c r="K57" s="15">
        <v>0</v>
      </c>
      <c r="L57" s="12">
        <f t="shared" si="2"/>
        <v>46879.83</v>
      </c>
    </row>
    <row r="58" spans="1:12" ht="12.75" x14ac:dyDescent="0.2">
      <c r="A58" s="14" t="s">
        <v>47</v>
      </c>
      <c r="B58" s="15">
        <v>15100000</v>
      </c>
      <c r="C58" s="15">
        <v>31750000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2">
        <f t="shared" si="2"/>
        <v>0</v>
      </c>
    </row>
    <row r="59" spans="1:12" ht="12.75" x14ac:dyDescent="0.2">
      <c r="A59" s="14" t="s">
        <v>48</v>
      </c>
      <c r="B59" s="15">
        <v>25805000</v>
      </c>
      <c r="C59" s="15">
        <v>21438082</v>
      </c>
      <c r="D59" s="15">
        <v>0</v>
      </c>
      <c r="E59" s="15">
        <v>0</v>
      </c>
      <c r="F59" s="15">
        <v>198354.74</v>
      </c>
      <c r="G59" s="15">
        <v>-140600</v>
      </c>
      <c r="H59" s="15">
        <v>0</v>
      </c>
      <c r="I59" s="15">
        <v>0</v>
      </c>
      <c r="J59" s="15">
        <v>0</v>
      </c>
      <c r="K59" s="15">
        <v>0</v>
      </c>
      <c r="L59" s="12">
        <f t="shared" si="2"/>
        <v>57754.739999999991</v>
      </c>
    </row>
    <row r="60" spans="1:12" ht="12.75" x14ac:dyDescent="0.2">
      <c r="A60" s="14" t="s">
        <v>49</v>
      </c>
      <c r="B60" s="15">
        <v>0</v>
      </c>
      <c r="C60" s="15">
        <v>1150000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2">
        <f t="shared" si="2"/>
        <v>0</v>
      </c>
    </row>
    <row r="61" spans="1:12" ht="12.75" x14ac:dyDescent="0.2">
      <c r="A61" s="14" t="s">
        <v>50</v>
      </c>
      <c r="B61" s="15">
        <v>0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2">
        <f t="shared" si="2"/>
        <v>0</v>
      </c>
    </row>
    <row r="62" spans="1:12" ht="12.75" x14ac:dyDescent="0.2">
      <c r="A62" s="14" t="s">
        <v>51</v>
      </c>
      <c r="B62" s="15">
        <v>12600000</v>
      </c>
      <c r="C62" s="15">
        <v>21092000</v>
      </c>
      <c r="D62" s="15">
        <v>0</v>
      </c>
      <c r="E62" s="15">
        <v>0</v>
      </c>
      <c r="F62" s="15">
        <v>0</v>
      </c>
      <c r="G62" s="15">
        <v>500000</v>
      </c>
      <c r="H62" s="15">
        <v>0</v>
      </c>
      <c r="I62" s="15">
        <v>0</v>
      </c>
      <c r="J62" s="15">
        <v>0</v>
      </c>
      <c r="K62" s="15">
        <v>0</v>
      </c>
      <c r="L62" s="12">
        <f t="shared" si="2"/>
        <v>500000</v>
      </c>
    </row>
    <row r="63" spans="1:12" ht="12.75" x14ac:dyDescent="0.2">
      <c r="A63" s="14" t="s">
        <v>52</v>
      </c>
      <c r="B63" s="15">
        <v>0</v>
      </c>
      <c r="C63" s="15">
        <v>300000</v>
      </c>
      <c r="D63" s="15">
        <v>0</v>
      </c>
      <c r="E63" s="15">
        <v>0</v>
      </c>
      <c r="F63" s="15">
        <v>36580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2">
        <f t="shared" si="2"/>
        <v>36580</v>
      </c>
    </row>
    <row r="64" spans="1:12" ht="12.75" x14ac:dyDescent="0.2">
      <c r="A64" s="11" t="s">
        <v>53</v>
      </c>
      <c r="B64" s="12">
        <f>+B65+B66+B67+B68</f>
        <v>12350000</v>
      </c>
      <c r="C64" s="12">
        <f>+C65+C66+C67+C68</f>
        <v>5086000</v>
      </c>
      <c r="D64" s="12">
        <v>0</v>
      </c>
      <c r="E64" s="12">
        <v>0</v>
      </c>
      <c r="F64" s="12">
        <v>0</v>
      </c>
      <c r="G64" s="12">
        <v>0</v>
      </c>
      <c r="H64" s="12">
        <f>+H65</f>
        <v>793124.48</v>
      </c>
      <c r="I64" s="12">
        <f>+I65</f>
        <v>2944169.2</v>
      </c>
      <c r="J64" s="12">
        <f>+J65</f>
        <v>0</v>
      </c>
      <c r="K64" s="12">
        <v>0</v>
      </c>
      <c r="L64" s="12">
        <f t="shared" si="2"/>
        <v>3737293.68</v>
      </c>
    </row>
    <row r="65" spans="1:12" ht="12.75" x14ac:dyDescent="0.2">
      <c r="A65" s="14" t="s">
        <v>54</v>
      </c>
      <c r="B65" s="15">
        <v>12350000</v>
      </c>
      <c r="C65" s="15">
        <v>5086000</v>
      </c>
      <c r="D65" s="15">
        <v>0</v>
      </c>
      <c r="E65" s="15">
        <v>0</v>
      </c>
      <c r="F65" s="15">
        <v>0</v>
      </c>
      <c r="G65" s="15">
        <v>0</v>
      </c>
      <c r="H65" s="15">
        <v>793124.48</v>
      </c>
      <c r="I65" s="15">
        <v>2944169.2</v>
      </c>
      <c r="J65" s="15">
        <v>0</v>
      </c>
      <c r="K65" s="15">
        <v>0</v>
      </c>
      <c r="L65" s="12">
        <f t="shared" si="2"/>
        <v>3737293.68</v>
      </c>
    </row>
    <row r="66" spans="1:12" ht="12.75" x14ac:dyDescent="0.2">
      <c r="A66" s="14" t="s">
        <v>55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2">
        <f t="shared" si="2"/>
        <v>0</v>
      </c>
    </row>
    <row r="67" spans="1:12" ht="12.75" x14ac:dyDescent="0.2">
      <c r="A67" s="14" t="s">
        <v>56</v>
      </c>
      <c r="B67" s="15"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2">
        <f t="shared" si="2"/>
        <v>0</v>
      </c>
    </row>
    <row r="68" spans="1:12" ht="12.75" x14ac:dyDescent="0.2">
      <c r="A68" s="14" t="s">
        <v>57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2">
        <f t="shared" si="2"/>
        <v>0</v>
      </c>
    </row>
    <row r="69" spans="1:12" ht="12.75" x14ac:dyDescent="0.2">
      <c r="A69" s="11" t="s">
        <v>58</v>
      </c>
      <c r="B69" s="12">
        <v>0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f t="shared" si="2"/>
        <v>0</v>
      </c>
    </row>
    <row r="70" spans="1:12" ht="12.75" x14ac:dyDescent="0.2">
      <c r="A70" s="14" t="s">
        <v>59</v>
      </c>
      <c r="B70" s="15"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2">
        <f t="shared" si="2"/>
        <v>0</v>
      </c>
    </row>
    <row r="71" spans="1:12" ht="12.75" x14ac:dyDescent="0.2">
      <c r="A71" s="14" t="s">
        <v>60</v>
      </c>
      <c r="B71" s="15">
        <v>0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2">
        <f t="shared" si="2"/>
        <v>0</v>
      </c>
    </row>
    <row r="72" spans="1:12" ht="12.75" x14ac:dyDescent="0.2">
      <c r="A72" s="11" t="s">
        <v>61</v>
      </c>
      <c r="B72" s="12">
        <v>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f t="shared" si="2"/>
        <v>0</v>
      </c>
    </row>
    <row r="73" spans="1:12" ht="12.75" x14ac:dyDescent="0.2">
      <c r="A73" s="14" t="s">
        <v>62</v>
      </c>
      <c r="B73" s="15">
        <v>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2">
        <f t="shared" si="2"/>
        <v>0</v>
      </c>
    </row>
    <row r="74" spans="1:12" ht="12.75" x14ac:dyDescent="0.2">
      <c r="A74" s="14" t="s">
        <v>63</v>
      </c>
      <c r="B74" s="15">
        <v>0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2">
        <f t="shared" si="2"/>
        <v>0</v>
      </c>
    </row>
    <row r="75" spans="1:12" ht="12.75" x14ac:dyDescent="0.2">
      <c r="A75" s="14" t="s">
        <v>64</v>
      </c>
      <c r="B75" s="15">
        <v>0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2">
        <f t="shared" si="2"/>
        <v>0</v>
      </c>
    </row>
    <row r="76" spans="1:12" ht="12.75" x14ac:dyDescent="0.2">
      <c r="A76" s="16" t="s">
        <v>67</v>
      </c>
      <c r="B76" s="17">
        <v>0</v>
      </c>
      <c r="C76" s="17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f t="shared" si="2"/>
        <v>0</v>
      </c>
    </row>
    <row r="77" spans="1:12" ht="12.75" x14ac:dyDescent="0.2">
      <c r="A77" s="11" t="s">
        <v>68</v>
      </c>
      <c r="B77" s="15">
        <v>0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2">
        <f t="shared" ref="L77:L85" si="8">+D77+E77+F77+G77+H77+I77+J77+K77</f>
        <v>0</v>
      </c>
    </row>
    <row r="78" spans="1:12" ht="12.75" x14ac:dyDescent="0.2">
      <c r="A78" s="14" t="s">
        <v>69</v>
      </c>
      <c r="B78" s="15">
        <v>0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2">
        <f t="shared" si="8"/>
        <v>0</v>
      </c>
    </row>
    <row r="79" spans="1:12" ht="12.75" x14ac:dyDescent="0.2">
      <c r="A79" s="14" t="s">
        <v>70</v>
      </c>
      <c r="B79" s="15">
        <v>0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2">
        <f t="shared" si="8"/>
        <v>0</v>
      </c>
    </row>
    <row r="80" spans="1:12" ht="12.75" x14ac:dyDescent="0.2">
      <c r="A80" s="11" t="s">
        <v>71</v>
      </c>
      <c r="B80" s="15">
        <v>0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2">
        <f t="shared" si="8"/>
        <v>0</v>
      </c>
    </row>
    <row r="81" spans="1:12" ht="12.75" x14ac:dyDescent="0.2">
      <c r="A81" s="14" t="s">
        <v>72</v>
      </c>
      <c r="B81" s="15">
        <v>0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2">
        <f t="shared" si="8"/>
        <v>0</v>
      </c>
    </row>
    <row r="82" spans="1:12" ht="12.75" x14ac:dyDescent="0.2">
      <c r="A82" s="14" t="s">
        <v>73</v>
      </c>
      <c r="B82" s="15">
        <v>0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2">
        <f t="shared" si="8"/>
        <v>0</v>
      </c>
    </row>
    <row r="83" spans="1:12" ht="12.75" x14ac:dyDescent="0.2">
      <c r="A83" s="11" t="s">
        <v>74</v>
      </c>
      <c r="B83" s="15">
        <v>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2">
        <f t="shared" si="8"/>
        <v>0</v>
      </c>
    </row>
    <row r="84" spans="1:12" ht="12.75" x14ac:dyDescent="0.2">
      <c r="A84" s="14" t="s">
        <v>75</v>
      </c>
      <c r="B84" s="15">
        <v>0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2">
        <f t="shared" si="8"/>
        <v>0</v>
      </c>
    </row>
    <row r="85" spans="1:12" ht="12.75" x14ac:dyDescent="0.2">
      <c r="A85" s="18" t="s">
        <v>65</v>
      </c>
      <c r="B85" s="19">
        <f>+B12+B18+B28+B38+B54+B64</f>
        <v>1352703441</v>
      </c>
      <c r="C85" s="19">
        <f>+C12+C18+C28+C38+C54+C64+C47</f>
        <v>1829892514</v>
      </c>
      <c r="D85" s="19">
        <f>+D12+D18</f>
        <v>47637345.480000004</v>
      </c>
      <c r="E85" s="19">
        <f>+E12+E18+E28+E54</f>
        <v>61051600.529999994</v>
      </c>
      <c r="F85" s="19">
        <f>+F12+F18+F28+F38+F47+F54</f>
        <v>87675976.620000005</v>
      </c>
      <c r="G85" s="19">
        <f>+G12+G18+G28+G38+G47+G54</f>
        <v>125098409.07999998</v>
      </c>
      <c r="H85" s="19">
        <f>+H12+H18+H28+H38+H47+H54+H64</f>
        <v>79584764.939999998</v>
      </c>
      <c r="I85" s="19">
        <f>+I12+I18+I28+I38+I47+I54+I64</f>
        <v>70787902.799999997</v>
      </c>
      <c r="J85" s="19">
        <f>+J12+J18+J28+J38+J47+J54+J64</f>
        <v>88914574.150000006</v>
      </c>
      <c r="K85" s="19">
        <f>+K12+K18+K28+K38+K47+K54</f>
        <v>81110177.230000004</v>
      </c>
      <c r="L85" s="19">
        <f t="shared" si="8"/>
        <v>641860750.83000004</v>
      </c>
    </row>
    <row r="86" spans="1:12" x14ac:dyDescent="0.2">
      <c r="L86" s="7"/>
    </row>
    <row r="87" spans="1:12" x14ac:dyDescent="0.2">
      <c r="L87" s="7"/>
    </row>
    <row r="88" spans="1:12" x14ac:dyDescent="0.2">
      <c r="I88" s="3"/>
    </row>
    <row r="89" spans="1:12" ht="15.75" x14ac:dyDescent="0.25">
      <c r="A89" s="2" t="s">
        <v>89</v>
      </c>
    </row>
    <row r="90" spans="1:12" ht="15.75" x14ac:dyDescent="0.25">
      <c r="A90" s="2" t="s">
        <v>90</v>
      </c>
      <c r="B90" s="1"/>
      <c r="C90" s="1"/>
      <c r="D90" s="1"/>
      <c r="G90" s="1"/>
      <c r="H90" s="1"/>
      <c r="I90" s="1"/>
    </row>
    <row r="91" spans="1:12" ht="15.75" x14ac:dyDescent="0.25">
      <c r="A91" s="2" t="s">
        <v>91</v>
      </c>
      <c r="B91" s="1"/>
      <c r="C91" s="1"/>
      <c r="D91" s="1"/>
      <c r="G91" s="1"/>
      <c r="H91" s="1"/>
      <c r="I91" s="1"/>
    </row>
    <row r="92" spans="1:12" ht="15.75" x14ac:dyDescent="0.25">
      <c r="A92" s="1"/>
      <c r="B92" s="1"/>
      <c r="C92" s="1"/>
      <c r="D92" s="1"/>
      <c r="G92" s="1"/>
      <c r="H92" s="1"/>
      <c r="I92" s="1"/>
    </row>
    <row r="93" spans="1:12" ht="15.75" x14ac:dyDescent="0.25">
      <c r="A93" s="2"/>
      <c r="B93" s="1"/>
      <c r="C93" s="1"/>
      <c r="D93" s="1"/>
      <c r="E93" s="1"/>
      <c r="F93" s="1"/>
      <c r="G93" s="1"/>
      <c r="H93" s="1"/>
      <c r="I93" s="1"/>
    </row>
    <row r="94" spans="1:12" ht="15.75" x14ac:dyDescent="0.25">
      <c r="A94" s="1"/>
      <c r="B94" s="1"/>
      <c r="C94" s="1"/>
      <c r="D94" s="1"/>
      <c r="E94" s="1"/>
      <c r="F94" s="1"/>
      <c r="G94" s="1"/>
      <c r="H94" s="1"/>
      <c r="I94" s="1"/>
    </row>
    <row r="100" spans="1:2" ht="15.75" x14ac:dyDescent="0.25">
      <c r="A100" s="2"/>
      <c r="B100" s="1"/>
    </row>
    <row r="101" spans="1:2" ht="15.75" x14ac:dyDescent="0.25">
      <c r="A101" s="2"/>
      <c r="B101" s="1"/>
    </row>
    <row r="102" spans="1:2" ht="15.75" x14ac:dyDescent="0.25">
      <c r="A102" s="2"/>
      <c r="B102" s="1"/>
    </row>
    <row r="110" spans="1:2" ht="15.75" x14ac:dyDescent="0.25">
      <c r="A110" s="2"/>
    </row>
    <row r="111" spans="1:2" ht="15.75" x14ac:dyDescent="0.25">
      <c r="A111" s="2"/>
    </row>
    <row r="112" spans="1:2" ht="15.75" x14ac:dyDescent="0.25">
      <c r="A112" s="2"/>
    </row>
  </sheetData>
  <mergeCells count="9">
    <mergeCell ref="A7:L7"/>
    <mergeCell ref="D9:L9"/>
    <mergeCell ref="A3:L3"/>
    <mergeCell ref="A4:L4"/>
    <mergeCell ref="A9:A10"/>
    <mergeCell ref="B9:B10"/>
    <mergeCell ref="C9:C10"/>
    <mergeCell ref="A5:L5"/>
    <mergeCell ref="A6:L6"/>
  </mergeCells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Ejec-presup-aplic.-ene-ago-2021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Francisco Medina. Medina</cp:lastModifiedBy>
  <cp:lastPrinted>2021-12-14T16:05:14Z</cp:lastPrinted>
  <dcterms:created xsi:type="dcterms:W3CDTF">2021-07-29T18:58:50Z</dcterms:created>
  <dcterms:modified xsi:type="dcterms:W3CDTF">2021-12-14T16:05:15Z</dcterms:modified>
</cp:coreProperties>
</file>