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medina.CONANI\Desktop\"/>
    </mc:Choice>
  </mc:AlternateContent>
  <bookViews>
    <workbookView xWindow="0" yWindow="0" windowWidth="28800" windowHeight="12150" firstSheet="1" activeTab="1"/>
  </bookViews>
  <sheets>
    <sheet name="Presupuesto Aprobado 2022" sheetId="1" state="hidden" r:id="rId1"/>
    <sheet name="aprobado 2023 y modif.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3" l="1"/>
  <c r="B44" i="3"/>
  <c r="B150" i="1" l="1"/>
  <c r="B146" i="1"/>
  <c r="B107" i="1"/>
  <c r="B104" i="1"/>
  <c r="B102" i="1"/>
  <c r="B96" i="1"/>
  <c r="B91" i="1"/>
  <c r="B86" i="1"/>
  <c r="B82" i="1"/>
  <c r="B68" i="1"/>
  <c r="B60" i="1"/>
  <c r="B57" i="1"/>
  <c r="B52" i="1"/>
  <c r="B48" i="1"/>
  <c r="B45" i="1"/>
  <c r="B42" i="1"/>
  <c r="B34" i="1"/>
  <c r="B30" i="1"/>
  <c r="B28" i="1"/>
  <c r="B20" i="1"/>
  <c r="B9" i="1"/>
  <c r="B171" i="1"/>
  <c r="B169" i="1"/>
  <c r="B167" i="1"/>
  <c r="B157" i="1"/>
  <c r="B153" i="1"/>
  <c r="B140" i="1"/>
  <c r="B138" i="1"/>
  <c r="B127" i="1"/>
  <c r="B113" i="1"/>
  <c r="B174" i="1" l="1"/>
</calcChain>
</file>

<file path=xl/sharedStrings.xml><?xml version="1.0" encoding="utf-8"?>
<sst xmlns="http://schemas.openxmlformats.org/spreadsheetml/2006/main" count="228" uniqueCount="222">
  <si>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</si>
  <si>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</si>
  <si>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</si>
  <si>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</si>
  <si>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En RD$ </t>
  </si>
  <si>
    <t>2.2.1.2.01      Servicios telefonicos de larga distancia</t>
  </si>
  <si>
    <t>2.1.1.2-11      Sueldo temporal fijo en cargo de carrera</t>
  </si>
  <si>
    <t>2.1.1.2-05      Personal en periodo probatorio</t>
  </si>
  <si>
    <t>2.1.1.2-03      Suplencias</t>
  </si>
  <si>
    <t>2.1.1.1.01      Sueldos Fijos</t>
  </si>
  <si>
    <t>2.2.1.3.01      Telefono local</t>
  </si>
  <si>
    <t>2.2.2.1.01       Publicidad y propaganda</t>
  </si>
  <si>
    <t>2.2.2.2.01       Impresión encuadernacion y rotulacion</t>
  </si>
  <si>
    <t>2.2.5.1.01       Alquileres y rentas de edificios y locales</t>
  </si>
  <si>
    <t>2.2.5.4 .01      Alquileres de equipos de transporte tracion y elevacion</t>
  </si>
  <si>
    <t>2.2.7.2.01       Mantenimiento y reparacion de mobiliarios y equipos de oficina</t>
  </si>
  <si>
    <t>2.2.7.2.06       Mantenimiento y reparacion de equipos de transporte traccion y elevacion</t>
  </si>
  <si>
    <t>2.2.7.2.07       Mantenimiento y reparacion de equipos industrialesy produccion</t>
  </si>
  <si>
    <t>2.2.7.2.08       Servicio de mantenimiento, reparacion, desmonte e instalacion</t>
  </si>
  <si>
    <t>2.2.8.5.01       fumigacion</t>
  </si>
  <si>
    <t>2.2.8.5.03       limpieza e higiene</t>
  </si>
  <si>
    <t>2.2.8.6.01       Eventos generales</t>
  </si>
  <si>
    <t>2.2.8.6.02       Festividades</t>
  </si>
  <si>
    <t>2.2.8.6.04       Actuaciones artisticas</t>
  </si>
  <si>
    <t>2.2.8.8.01       Impuestos</t>
  </si>
  <si>
    <t>2.2.9.1.01       Otras contrataciones de servicios</t>
  </si>
  <si>
    <t>2.2.9.2.01       Servicios de alimentacion</t>
  </si>
  <si>
    <t>2.3.3.1.01      Papel de escritorio</t>
  </si>
  <si>
    <t>2.3.3.2.01      Producto de papel y carton</t>
  </si>
  <si>
    <t>2.3.3.4.01      Libros, revistas y periodicos</t>
  </si>
  <si>
    <t>2.2.1.4.01      Telefax y correos</t>
  </si>
  <si>
    <t>2.1.1              REMUNERACIONES</t>
  </si>
  <si>
    <t>2.1.1.4.01      Sueldo Anual no. 13</t>
  </si>
  <si>
    <t>2.1.1.5.01      Prestaciones Economicas</t>
  </si>
  <si>
    <t>2.1.1.5.04      Proporcion de vacaciones no disfrutadas</t>
  </si>
  <si>
    <t>2.1.2              SOBRESUELDOS</t>
  </si>
  <si>
    <t>2.2.1              SERVICIOS BÁSICOS</t>
  </si>
  <si>
    <t>2.2.1.5.01      Servicio de internex y television por cable</t>
  </si>
  <si>
    <t>2.2.1.6.01      Energia electrica</t>
  </si>
  <si>
    <t>2.2.1.7.01      Agua</t>
  </si>
  <si>
    <t>2.2.1.8.01      Recoleccion de residuos</t>
  </si>
  <si>
    <t>2.2.2               PUBLICIDAD, IMPRESIÓN Y ENCUADERNACIÓN</t>
  </si>
  <si>
    <t>2.2.3               VIÁTICOS</t>
  </si>
  <si>
    <t>2.2.3.1.01       Viaticos dentro del pais</t>
  </si>
  <si>
    <t>2.2.3.2.01       Viaticos Fuera del pais</t>
  </si>
  <si>
    <t>2.2.4.1.01       Pasaje y gastos de transporte</t>
  </si>
  <si>
    <t>2.2.4               TRANSPORTE Y ALMACENAJE</t>
  </si>
  <si>
    <t>2.2.4.2.01       Fletes</t>
  </si>
  <si>
    <t>2.2.4.4.01       Peaje</t>
  </si>
  <si>
    <t>2.2.5               ALQUILERES Y RENTAS</t>
  </si>
  <si>
    <t>2.2.5.8.01       Otros alquileres y arrendamientos por derechos de usos</t>
  </si>
  <si>
    <t>2.2.5.9.01       Licencias Informaticas</t>
  </si>
  <si>
    <t>2.2.6.2.01       Seguro de bienes muebles</t>
  </si>
  <si>
    <t>2.2.6.3.01       Seguro de personas</t>
  </si>
  <si>
    <t>2.2.7.1.01       Reparaciones y mantenimientos menores en edificaciones</t>
  </si>
  <si>
    <t>2.2.7.1.02       Mantenimientos y reparaciones especiales</t>
  </si>
  <si>
    <t>2.2.7.1.06       Mantenimientos y reparaciones de instalaciones electricas</t>
  </si>
  <si>
    <t>2.2.8               OTROS SERVICIOS NO INCLUIDOS EN CONCEPTOS ANTERIORES</t>
  </si>
  <si>
    <t xml:space="preserve">2.2.8.3.01       Servicio sanitario medico y veterinario   </t>
  </si>
  <si>
    <t>2.2.8.4.01       Servicios funerarios y gastos conexos</t>
  </si>
  <si>
    <t>2.2.8.5.02       Lavanderia</t>
  </si>
  <si>
    <t>2.2.8.7.02       Servicios juridicos</t>
  </si>
  <si>
    <t>2.2.8.7.04       Servicios de capacitacion</t>
  </si>
  <si>
    <t>2.2.8.7.05       Servicios de informatica y sistema computarizado</t>
  </si>
  <si>
    <t>2.2.8.7.06       Otros servicios tecnicos profesionales</t>
  </si>
  <si>
    <t>2.2.9               OTRAS CONTRATACIONES DE SERVICIOS</t>
  </si>
  <si>
    <t>2.2.9.2.03       Servicios de catering</t>
  </si>
  <si>
    <t>2.3.1               ALIMENTOS Y PRODUCTOS AGROFORESTALES</t>
  </si>
  <si>
    <t>2.3.1.1.01       Alimentos y bebidas para personas</t>
  </si>
  <si>
    <t>2.3.1.3.01       Productos pecuarios</t>
  </si>
  <si>
    <t>2.3.1.3.02       Productos agricolas</t>
  </si>
  <si>
    <t>2.3.1.4.01       Maderas, corcho y sus manufacturas</t>
  </si>
  <si>
    <t>2.3.2               TEXTILES Y VESTUARIOS</t>
  </si>
  <si>
    <t>2.3.2.1.01       Hilados, fibras y telas</t>
  </si>
  <si>
    <t>2.3.2.2.01       Acabados textiles</t>
  </si>
  <si>
    <t>2.3.2.3.01       Prendas y accesorios de vestir</t>
  </si>
  <si>
    <t>2.3.2.4.01       Calzados</t>
  </si>
  <si>
    <t>2.3.3               PRODUCTOS DE PAPEL, CARTÓN E IMPRESOS</t>
  </si>
  <si>
    <t>2.2.6               SEGUROS</t>
  </si>
  <si>
    <t>2.2.7               SERVICIOS DE CONSERVACIÓN, REPARACIONES MENORES E INSTALACIONES TEMPORALES</t>
  </si>
  <si>
    <t>2.3.4              PRODUCTOS FARMACEUTICOS</t>
  </si>
  <si>
    <t>2.3.3.5.01      Textos de enseñanza</t>
  </si>
  <si>
    <t>2.3.3.3.01      Productos de artes graficas</t>
  </si>
  <si>
    <t>2.3.4.1.01      Productos medicinales para uso humano</t>
  </si>
  <si>
    <t>2.3.5              PRODUCTO DE CUERO, CAUCHO Y PLASTICO</t>
  </si>
  <si>
    <t>2.3.5.3.01      Llantas y neumaticos</t>
  </si>
  <si>
    <t>2.3.5.5.01      Articulos Plasticos</t>
  </si>
  <si>
    <t>2.3.6              PRODUCTOS DE MINERALES, METÁLICOS Y NO METÁLICOS</t>
  </si>
  <si>
    <t xml:space="preserve">2.3.6.1.01      Producto de cemento </t>
  </si>
  <si>
    <t>2.3.6.2.03      Productos de porcelana</t>
  </si>
  <si>
    <t>2.3.6.3.04      Herramientas menores</t>
  </si>
  <si>
    <t>2.3.6.3.06      Productos metalicos</t>
  </si>
  <si>
    <t>2.3.6.4.01      Minerales metalicos</t>
  </si>
  <si>
    <t>2.3.7              COMBUSTIBLES, LUBRICANTES, PRODUCTOS QUÍMICOS Y CONEXOS</t>
  </si>
  <si>
    <t>2.3.7.1.01      Gasolina</t>
  </si>
  <si>
    <t>2.3.7.1.04      Gas GLP</t>
  </si>
  <si>
    <t>2.3.7.1.05      Aceites y grasas</t>
  </si>
  <si>
    <t>2.3.7.1.06      Lubricantes</t>
  </si>
  <si>
    <t>2.3.7.1.99      Otros combustibles</t>
  </si>
  <si>
    <t>2.3.7.2.01      Productos explosivos y pirotecnia</t>
  </si>
  <si>
    <t>2.3.7.2.02      Productos Fotoquimicos</t>
  </si>
  <si>
    <t>2.3.7.2.03      Productos quimicos de uso personal</t>
  </si>
  <si>
    <t>2.3.7.2.04      Abonos y fertilizantes</t>
  </si>
  <si>
    <t>2.3.7.2.05      Insecticidas, fumigantes y otros</t>
  </si>
  <si>
    <t>2.3.7.2.06      Pinturas, lacas, barnices, diluyentes y absorventes para pinturas</t>
  </si>
  <si>
    <t>2.3.7.2.99      Otros productos quimicos y conexos</t>
  </si>
  <si>
    <t>2.3.9              PRODUCTOS Y ÚTILES VARIOS</t>
  </si>
  <si>
    <t>2.3.9.1.01      Material de limpieza</t>
  </si>
  <si>
    <t>2.3.9.1.02      Material de limpiezae higiene personal</t>
  </si>
  <si>
    <t>2.3.9.2.01      Utiles y materiales de escritorio, oficina e informatica</t>
  </si>
  <si>
    <t xml:space="preserve">2.3.9.3.01      Utiles menores medicos quirurgicos </t>
  </si>
  <si>
    <t>2.3.9.4.01      Utiles destinados a actividades deportivas, culturales y recreativas</t>
  </si>
  <si>
    <t>2.3.9.5.01      Utiles de cocina y comedor</t>
  </si>
  <si>
    <t>2.3.9.6.01      Productos electricos y afines</t>
  </si>
  <si>
    <t>2.3.9.9.01      Productos y utiles varios</t>
  </si>
  <si>
    <t>2.3.9.9.04      Productos y utiles de defenza y seguridad</t>
  </si>
  <si>
    <t>2.3.9.9.05      Productos y utiles diversos</t>
  </si>
  <si>
    <t xml:space="preserve">  2.4.1              TRANSFERENCIAS CORRIENTES AL SECTOR PRIVADO</t>
  </si>
  <si>
    <t>2.4.1.6.05     Transferencias corrientes ocacionales a asociaciones sin fines de lucro</t>
  </si>
  <si>
    <t xml:space="preserve">  2.6.1              MOBILIARIOS Y EQUIPOS </t>
  </si>
  <si>
    <t>2.6.1.1.01     Muebles, equipos de oficina y estanteria</t>
  </si>
  <si>
    <t>2.6.1.2.01     Muebles de alojamiento</t>
  </si>
  <si>
    <t>2.6.1.3.01     Equipo de tecnologia de la informatica y comunicación</t>
  </si>
  <si>
    <t>2.6.1.4.01     Electrodomesticos</t>
  </si>
  <si>
    <t>2.6.1.9.01     Otro mobiliarios y equipos no identificado precedentemente</t>
  </si>
  <si>
    <t>2.6.2             MOBILIARIO Y EQUIPO AUDIOVISUAL, RECREATIVO Y EDUCACIONAL</t>
  </si>
  <si>
    <t>2.6.2.1.01     Equipos y aparatos audiovisuales</t>
  </si>
  <si>
    <t>2.6.2.3.01     Camaras fotograficas y de videos</t>
  </si>
  <si>
    <t>2.6.2.4.01     Mobiliario y equipo educacional y recreativo</t>
  </si>
  <si>
    <t>2.6.3.1.01     Equipo medico y de laboratorio</t>
  </si>
  <si>
    <t>2.6.3             EQUIPO E INSTRUMENTAL, CIENTÍFICO Y LABORATORIO</t>
  </si>
  <si>
    <t>2.6.3.2.02     Instrumental medico t de laboratorio</t>
  </si>
  <si>
    <t>2.6.4             VEHÍCULOS Y EQUIPO DE TRANSPORTE, TRACCIÓN Y ELEVACIÓN</t>
  </si>
  <si>
    <t>2.6.4.1.01     Automoviles y camiones</t>
  </si>
  <si>
    <t>2.6.4.6.01     Equipo de traccion</t>
  </si>
  <si>
    <t>2.6.4.7.01     Equipo de elevacion</t>
  </si>
  <si>
    <t>2.6.5             MAQUINARIA, OTROS EQUIPOS Y HERRAMIENTAS</t>
  </si>
  <si>
    <t>2.6.5.1.01     Maquinaria y equipo agropecuario</t>
  </si>
  <si>
    <t>2.6.5.2.01     Maquinaria y equipo industrial</t>
  </si>
  <si>
    <t>2.6.5.4.01     Sistema y equipo de climatizacion</t>
  </si>
  <si>
    <t>2.6.5.5.01     Equipo de comunicación, telecomunicaciones y señalamiento</t>
  </si>
  <si>
    <t>2.6.5.6.01     Equipo de generacion  electrica</t>
  </si>
  <si>
    <t>2.6.5.7.01     Maquinarias y herramientas</t>
  </si>
  <si>
    <t>2.6.5.8.01     Otros Equipos</t>
  </si>
  <si>
    <t>2.6.6             EQUIPOS DE DEFENSA Y SEGURIDAD</t>
  </si>
  <si>
    <t>2.6.6.2.01     Equipo de seguridad</t>
  </si>
  <si>
    <t>2.6.8             BIENES INTANGIBLES</t>
  </si>
  <si>
    <t>2.6.8.3.01     Programa de informatica</t>
  </si>
  <si>
    <t>2.6.9             EDIFICIOS, ESTRUCTURAS, TIERRAS, TERRENOS Y OBJETOS DE VALOR</t>
  </si>
  <si>
    <t>2.6.9.6.01     Accesorios para edificaciones resdenciales y no residenciales</t>
  </si>
  <si>
    <t>2.7.1             OBRAS EN EDIFICACIONES</t>
  </si>
  <si>
    <t>2.7.1.5.01     Supervision e inspeccion de obras en edificaciones</t>
  </si>
  <si>
    <t>2.7.1.2.01     Obras en edificaciones no residenciales</t>
  </si>
  <si>
    <t>2.1.5.3.01      Contribucion al seguro de riesgo laboral</t>
  </si>
  <si>
    <t>2.1.5.2.01      Contribucion al seguro de pensiones</t>
  </si>
  <si>
    <t>2.1.5.1.01      Contribucion al seguro de salud</t>
  </si>
  <si>
    <t>2.1.5              CONTRIBUCIONES A LA SEGURIDAD SOCIAL</t>
  </si>
  <si>
    <t>2.1.3.2.01      Gastos de representacion en el pais</t>
  </si>
  <si>
    <t>2.1.3              DIETAS Y GASTOS DE REPRESENTACIÓN</t>
  </si>
  <si>
    <t>2.1.2.2.10      Compensacion por cumplimiento de indicadores del MAP</t>
  </si>
  <si>
    <t>2.1.2.2.09      Bono de desempeño a servidores de carrera</t>
  </si>
  <si>
    <t>2.1.2.2.06      Incentivo por rendimiento individual</t>
  </si>
  <si>
    <t>2.1.2.2.05      Compensacion servicio de seguridad</t>
  </si>
  <si>
    <t>2.1.2.2.04      Prima de transporte</t>
  </si>
  <si>
    <t>2.1.2.2.03      Pago horas extraordinarias</t>
  </si>
  <si>
    <t>2.1.2.2.01      Compensacion por gsatos de alimentacion</t>
  </si>
  <si>
    <t>2.1.1.2-08      Personal de carácter temporal</t>
  </si>
  <si>
    <t>2.1.1.2-09      Personal de carácter eventual</t>
  </si>
  <si>
    <t xml:space="preserve">              Consejo Nacional para la Niñez y la Adolescencia</t>
  </si>
  <si>
    <t xml:space="preserve">     2 - GASTOS</t>
  </si>
  <si>
    <t>2.1.1.3.01      Sueldo al personal fijos en tramite de pensione</t>
  </si>
  <si>
    <t xml:space="preserve">        DETALLE</t>
  </si>
  <si>
    <t xml:space="preserve">     TOTAL GENERAL</t>
  </si>
  <si>
    <t>formato :   Excel Editable</t>
  </si>
  <si>
    <t>hora       :   10:15  a.m.</t>
  </si>
  <si>
    <t>fecha     :   13/1/2022</t>
  </si>
  <si>
    <t>tamaño :    39.2 KB</t>
  </si>
  <si>
    <t>PRESUPUESTO APROBADO 2022</t>
  </si>
  <si>
    <t>2.3.7.1.02      Gasoil</t>
  </si>
  <si>
    <t>2.1.1 - REMUNERACIONES</t>
  </si>
  <si>
    <t>2.1.2 - SOBRESUELDOS</t>
  </si>
  <si>
    <t>2.1.3 - DIETAS Y GASTOS DE REPRESENTACIÓN</t>
  </si>
  <si>
    <t>2.1.5 - CONTRIBUCIONES A LA SEGURIDAD SOCIAL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</si>
  <si>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</si>
  <si>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</si>
  <si>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</si>
  <si>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</si>
  <si>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</si>
  <si>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</si>
  <si>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</si>
  <si>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</si>
  <si>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</si>
  <si>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2.3.1 - ALIMENTOS Y PRODUCTOS AGROFORESTALES</t>
  </si>
  <si>
    <t>2.3.2 - TEXTILES Y VESTUARIOS</t>
  </si>
  <si>
    <t>2.3.3 - PAPEL, CARTÓN E IMPRESOS</t>
  </si>
  <si>
    <t>2.3.4 - PRODUCTOS FARMACÉUTICOS</t>
  </si>
  <si>
    <t>2.3.6 - PRODUCTOS DE MINERALES, METÁLICOS Y NO METÁLICOS</t>
  </si>
  <si>
    <t>2.3.7 - COMBUSTIBLES, LUBRICANTES, PRODUCTOS QUÍMICOS Y CONEXOS</t>
  </si>
  <si>
    <t>2.3.9 - PRODUCTOS Y ÚTILES VARIOS</t>
  </si>
  <si>
    <t>2.4.1 - TRANSFERENCIAS CORRIENTES AL SECTOR PRIVADO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</si>
  <si>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</si>
  <si>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</si>
  <si>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</si>
  <si>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</si>
  <si>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</si>
  <si>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</si>
  <si>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</si>
  <si>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2.7.1 - OBRAS EN EDIFICACIONES</t>
  </si>
  <si>
    <t>2.3.5 - CUERO, CAUCHO Y PLASTICO</t>
  </si>
  <si>
    <t>2.6.9 -  EDIFICIOS, ESTRUCTURAS, TIERRAS, TERRENOS Y OBJETOS DE VALOR</t>
  </si>
  <si>
    <t>2 - GASTOS</t>
  </si>
  <si>
    <t>Presupuesto Modificado</t>
  </si>
  <si>
    <t>2.7.2 - INFRAESTRUCTURA</t>
  </si>
  <si>
    <t>fecha     :   5/4/2023</t>
  </si>
  <si>
    <t>tamaño :    58.2 KB</t>
  </si>
  <si>
    <t xml:space="preserve">  Francisco Medina</t>
  </si>
  <si>
    <t xml:space="preserve">                                Consejo Nacional para la Niñez y la Adolescencia</t>
  </si>
  <si>
    <t>hora       :   10 : 20  a.m.</t>
  </si>
  <si>
    <t xml:space="preserve">formato :   Excel </t>
  </si>
  <si>
    <t xml:space="preserve">                                                                      PRESUPUESTO APROBADO 2023</t>
  </si>
  <si>
    <t xml:space="preserve">                                                                                             En RD$   </t>
  </si>
  <si>
    <t xml:space="preserve">       Enc. Division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</si>
</sst>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59999389629810485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39" fontId="0" fillId="0" borderId="0" xfId="0" applyNumberFormat="1"/>
    <xf numFmtId="0" fontId="3" fillId="0" borderId="0" xfId="0" applyFont="1" applyAlignment="1">
      <alignment horizontal="left" indent="2"/>
    </xf>
    <xf numFmtId="39" fontId="3" fillId="0" borderId="0" xfId="0" applyNumberFormat="1" applyFont="1"/>
    <xf numFmtId="39" fontId="0" fillId="0" borderId="0" xfId="0" applyNumberFormat="1" applyFont="1"/>
    <xf numFmtId="0" fontId="0" fillId="0" borderId="0" xfId="0" applyFont="1" applyAlignment="1">
      <alignment horizontal="left" indent="2"/>
    </xf>
    <xf numFmtId="39" fontId="0" fillId="3" borderId="0" xfId="0" applyNumberFormat="1" applyFill="1"/>
    <xf numFmtId="39" fontId="3" fillId="3" borderId="0" xfId="0" applyNumberFormat="1" applyFont="1" applyFill="1"/>
    <xf numFmtId="39" fontId="3" fillId="3" borderId="0" xfId="0" applyNumberFormat="1" applyFont="1" applyFill="1" applyAlignment="1">
      <alignment horizontal="right"/>
    </xf>
    <xf numFmtId="39" fontId="3" fillId="3" borderId="0" xfId="0" applyNumberFormat="1" applyFont="1" applyFill="1" applyBorder="1"/>
    <xf numFmtId="0" fontId="3" fillId="4" borderId="2" xfId="0" applyFont="1" applyFill="1" applyBorder="1" applyAlignment="1">
      <alignment vertical="center"/>
    </xf>
    <xf numFmtId="0" fontId="0" fillId="0" borderId="6" xfId="0" applyBorder="1" applyAlignment="1">
      <alignment vertical="center" wrapText="1"/>
    </xf>
    <xf numFmtId="0" fontId="3" fillId="5" borderId="0" xfId="0" applyFont="1" applyFill="1" applyBorder="1" applyAlignment="1">
      <alignment vertical="center"/>
    </xf>
    <xf numFmtId="39" fontId="3" fillId="5" borderId="0" xfId="0" applyNumberFormat="1" applyFont="1" applyFill="1" applyBorder="1"/>
    <xf numFmtId="39" fontId="0" fillId="0" borderId="7" xfId="0" applyNumberFormat="1" applyBorder="1"/>
    <xf numFmtId="39" fontId="6" fillId="4" borderId="0" xfId="0" applyNumberFormat="1" applyFont="1" applyFill="1" applyBorder="1"/>
    <xf numFmtId="164" fontId="3" fillId="0" borderId="0" xfId="1" applyFont="1"/>
    <xf numFmtId="164" fontId="0" fillId="0" borderId="0" xfId="1" applyFont="1"/>
    <xf numFmtId="0" fontId="7" fillId="6" borderId="2" xfId="0" applyFont="1" applyFill="1" applyBorder="1" applyAlignment="1">
      <alignment vertical="center"/>
    </xf>
    <xf numFmtId="0" fontId="8" fillId="0" borderId="1" xfId="0" applyFont="1" applyBorder="1" applyAlignment="1">
      <alignment horizontal="left"/>
    </xf>
    <xf numFmtId="4" fontId="3" fillId="0" borderId="0" xfId="1" applyNumberFormat="1" applyFont="1"/>
    <xf numFmtId="164" fontId="0" fillId="0" borderId="0" xfId="0" applyNumberFormat="1"/>
    <xf numFmtId="0" fontId="3" fillId="0" borderId="0" xfId="0" applyFont="1"/>
    <xf numFmtId="0" fontId="5" fillId="0" borderId="5" xfId="0" applyFont="1" applyBorder="1" applyAlignment="1">
      <alignment vertical="center" readingOrder="1"/>
    </xf>
    <xf numFmtId="0" fontId="5" fillId="0" borderId="0" xfId="0" applyFont="1" applyBorder="1" applyAlignment="1">
      <alignment vertical="center" readingOrder="1"/>
    </xf>
    <xf numFmtId="0" fontId="0" fillId="0" borderId="0" xfId="0" applyAlignment="1"/>
    <xf numFmtId="0" fontId="4" fillId="0" borderId="5" xfId="0" applyFont="1" applyBorder="1" applyAlignment="1">
      <alignment vertical="top" readingOrder="1"/>
    </xf>
    <xf numFmtId="0" fontId="4" fillId="0" borderId="0" xfId="0" applyFont="1" applyBorder="1" applyAlignment="1">
      <alignment vertical="top" readingOrder="1"/>
    </xf>
    <xf numFmtId="0" fontId="4" fillId="0" borderId="5" xfId="0" applyFont="1" applyBorder="1" applyAlignment="1">
      <alignment vertical="top" wrapText="1" readingOrder="1"/>
    </xf>
    <xf numFmtId="0" fontId="4" fillId="0" borderId="0" xfId="0" applyFont="1" applyBorder="1" applyAlignment="1">
      <alignment vertical="top" wrapText="1" readingOrder="1"/>
    </xf>
    <xf numFmtId="4" fontId="3" fillId="0" borderId="7" xfId="1" applyNumberFormat="1" applyFont="1" applyBorder="1"/>
    <xf numFmtId="164" fontId="3" fillId="0" borderId="7" xfId="1" applyFont="1" applyBorder="1"/>
    <xf numFmtId="39" fontId="7" fillId="6" borderId="0" xfId="0" applyNumberFormat="1" applyFont="1" applyFill="1" applyBorder="1"/>
    <xf numFmtId="0" fontId="9" fillId="0" borderId="0" xfId="0" applyFont="1" applyAlignment="1">
      <alignment horizontal="left" indent="2"/>
    </xf>
    <xf numFmtId="0" fontId="3" fillId="0" borderId="7" xfId="0" applyFont="1" applyBorder="1"/>
    <xf numFmtId="0" fontId="0" fillId="0" borderId="7" xfId="0" applyBorder="1"/>
    <xf numFmtId="0" fontId="5" fillId="0" borderId="5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164" fontId="2" fillId="2" borderId="8" xfId="1" applyFont="1" applyFill="1" applyBorder="1" applyAlignment="1">
      <alignment horizontal="center" vertical="center" wrapText="1"/>
    </xf>
    <xf numFmtId="164" fontId="2" fillId="2" borderId="9" xfId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top" wrapText="1" readingOrder="1"/>
    </xf>
    <xf numFmtId="0" fontId="4" fillId="0" borderId="11" xfId="0" applyFont="1" applyBorder="1" applyAlignment="1">
      <alignment vertical="top" wrapText="1" readingOrder="1"/>
    </xf>
    <xf numFmtId="0" fontId="3" fillId="0" borderId="0" xfId="0" applyFont="1" applyAlignment="1">
      <alignment horizontal="center"/>
    </xf>
    <xf numFmtId="164" fontId="2" fillId="2" borderId="12" xfId="1" applyFont="1" applyFill="1" applyBorder="1" applyAlignment="1">
      <alignment horizontal="center" vertical="center" wrapText="1"/>
    </xf>
    <xf numFmtId="164" fontId="2" fillId="2" borderId="10" xfId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131379</xdr:colOff>
      <xdr:row>0</xdr:row>
      <xdr:rowOff>49267</xdr:rowOff>
    </xdr:from>
    <xdr:to>
      <xdr:col>0</xdr:col>
      <xdr:colOff>1157780</xdr:colOff>
      <xdr:row>3</xdr:row>
      <xdr:rowOff>122754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131379" y="49267"/>
          <a:ext cx="1026401" cy="713961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114957</xdr:colOff>
      <xdr:row>194</xdr:row>
      <xdr:rowOff>16422</xdr:rowOff>
    </xdr:from>
    <xdr:to>
      <xdr:col>1</xdr:col>
      <xdr:colOff>968923</xdr:colOff>
      <xdr:row>202</xdr:row>
      <xdr:rowOff>169895</xdr:rowOff>
    </xdr:to>
    <xdr:pic>
      <xdr:nvPicPr>
        <xdr:cNvPr id="4" name="Imagen 3" descr="C:\Users\fmedina.CONANI\Desktop\Firma transparencia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957" y="37673017"/>
          <a:ext cx="6215884" cy="16643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114300</xdr:rowOff>
    </xdr:from>
    <xdr:to>
      <xdr:col>0</xdr:col>
      <xdr:colOff>1255001</xdr:colOff>
      <xdr:row>5</xdr:row>
      <xdr:rowOff>83012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228600" y="495300"/>
          <a:ext cx="1026401" cy="806912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B191"/>
  <sheetViews>
    <sheetView showGridLines="0" topLeftCell="A141" zoomScale="116" zoomScaleNormal="116" workbookViewId="0">
      <selection activeCell="A174" sqref="A174:B174"/>
    </sheetView>
  </sheetViews>
  <sheetFormatPr baseColWidth="10" defaultColWidth="11.42578125" defaultRowHeight="15" x14ac:dyDescent="0.25"/>
  <cols>
    <col min="1" max="1" width="80.42578125" customWidth="1"/>
    <col min="2" max="2" width="18.5703125" customWidth="1"/>
  </cols>
  <sheetData>
    <row r="3" spans="1:2" ht="21" customHeight="1" x14ac:dyDescent="0.25">
      <c r="A3" s="42" t="s">
        <v>168</v>
      </c>
      <c r="B3" s="43"/>
    </row>
    <row r="4" spans="1:2" ht="15.75" customHeight="1" x14ac:dyDescent="0.25">
      <c r="A4" s="44" t="s">
        <v>177</v>
      </c>
      <c r="B4" s="45"/>
    </row>
    <row r="5" spans="1:2" ht="15.75" customHeight="1" x14ac:dyDescent="0.25">
      <c r="A5" s="44" t="s">
        <v>4</v>
      </c>
      <c r="B5" s="45"/>
    </row>
    <row r="6" spans="1:2" ht="15" customHeight="1" x14ac:dyDescent="0.25">
      <c r="A6" s="46" t="s">
        <v>171</v>
      </c>
      <c r="B6" s="47" t="s">
        <v>0</v>
      </c>
    </row>
    <row r="7" spans="1:2" ht="23.25" customHeight="1" x14ac:dyDescent="0.25">
      <c r="A7" s="46"/>
      <c r="B7" s="48"/>
    </row>
    <row r="8" spans="1:2" x14ac:dyDescent="0.25">
      <c r="A8" s="1" t="s">
        <v>169</v>
      </c>
      <c r="B8" s="2"/>
    </row>
    <row r="9" spans="1:2" x14ac:dyDescent="0.25">
      <c r="A9" s="8" t="s">
        <v>31</v>
      </c>
      <c r="B9" s="9">
        <f>+B10+B11+B12+B13+B14+B15+B16+B17+B18+B19</f>
        <v>585565700</v>
      </c>
    </row>
    <row r="10" spans="1:2" x14ac:dyDescent="0.25">
      <c r="A10" s="4" t="s">
        <v>9</v>
      </c>
      <c r="B10" s="10">
        <v>330501000</v>
      </c>
    </row>
    <row r="11" spans="1:2" x14ac:dyDescent="0.25">
      <c r="A11" s="4" t="s">
        <v>8</v>
      </c>
      <c r="B11" s="7">
        <v>1800000</v>
      </c>
    </row>
    <row r="12" spans="1:2" x14ac:dyDescent="0.25">
      <c r="A12" s="4" t="s">
        <v>7</v>
      </c>
      <c r="B12" s="7">
        <v>3720000</v>
      </c>
    </row>
    <row r="13" spans="1:2" x14ac:dyDescent="0.25">
      <c r="A13" s="4" t="s">
        <v>166</v>
      </c>
      <c r="B13" s="7">
        <v>178767000</v>
      </c>
    </row>
    <row r="14" spans="1:2" x14ac:dyDescent="0.25">
      <c r="A14" s="4" t="s">
        <v>167</v>
      </c>
      <c r="B14" s="7">
        <v>12263200</v>
      </c>
    </row>
    <row r="15" spans="1:2" x14ac:dyDescent="0.25">
      <c r="A15" s="4" t="s">
        <v>6</v>
      </c>
      <c r="B15" s="7">
        <v>500000</v>
      </c>
    </row>
    <row r="16" spans="1:2" x14ac:dyDescent="0.25">
      <c r="A16" s="4" t="s">
        <v>170</v>
      </c>
      <c r="B16" s="7">
        <v>2550000</v>
      </c>
    </row>
    <row r="17" spans="1:2" x14ac:dyDescent="0.25">
      <c r="A17" s="4" t="s">
        <v>32</v>
      </c>
      <c r="B17" s="7">
        <v>43464500</v>
      </c>
    </row>
    <row r="18" spans="1:2" x14ac:dyDescent="0.25">
      <c r="A18" s="4" t="s">
        <v>33</v>
      </c>
      <c r="B18" s="7">
        <v>6000000</v>
      </c>
    </row>
    <row r="19" spans="1:2" x14ac:dyDescent="0.25">
      <c r="A19" s="4" t="s">
        <v>34</v>
      </c>
      <c r="B19" s="7">
        <v>6000000</v>
      </c>
    </row>
    <row r="20" spans="1:2" x14ac:dyDescent="0.25">
      <c r="A20" s="8" t="s">
        <v>35</v>
      </c>
      <c r="B20" s="9">
        <f>+B21+B22+B23+B24+B25+B26+B27</f>
        <v>115537500</v>
      </c>
    </row>
    <row r="21" spans="1:2" x14ac:dyDescent="0.25">
      <c r="A21" s="4" t="s">
        <v>165</v>
      </c>
      <c r="B21" s="7">
        <v>9917000</v>
      </c>
    </row>
    <row r="22" spans="1:2" x14ac:dyDescent="0.25">
      <c r="A22" s="4" t="s">
        <v>164</v>
      </c>
      <c r="B22" s="7">
        <v>2000000</v>
      </c>
    </row>
    <row r="23" spans="1:2" x14ac:dyDescent="0.25">
      <c r="A23" s="4" t="s">
        <v>163</v>
      </c>
      <c r="B23" s="7">
        <v>324000</v>
      </c>
    </row>
    <row r="24" spans="1:2" x14ac:dyDescent="0.25">
      <c r="A24" s="4" t="s">
        <v>162</v>
      </c>
      <c r="B24" s="7">
        <v>10800000</v>
      </c>
    </row>
    <row r="25" spans="1:2" x14ac:dyDescent="0.25">
      <c r="A25" s="4" t="s">
        <v>161</v>
      </c>
      <c r="B25" s="7">
        <v>42911000</v>
      </c>
    </row>
    <row r="26" spans="1:2" x14ac:dyDescent="0.25">
      <c r="A26" s="4" t="s">
        <v>160</v>
      </c>
      <c r="B26" s="7">
        <v>7707000</v>
      </c>
    </row>
    <row r="27" spans="1:2" x14ac:dyDescent="0.25">
      <c r="A27" s="4" t="s">
        <v>159</v>
      </c>
      <c r="B27" s="7">
        <v>41878500</v>
      </c>
    </row>
    <row r="28" spans="1:2" x14ac:dyDescent="0.25">
      <c r="A28" s="8" t="s">
        <v>158</v>
      </c>
      <c r="B28" s="9">
        <f>+B29</f>
        <v>486000</v>
      </c>
    </row>
    <row r="29" spans="1:2" x14ac:dyDescent="0.25">
      <c r="A29" s="11" t="s">
        <v>157</v>
      </c>
      <c r="B29" s="10">
        <v>486000</v>
      </c>
    </row>
    <row r="30" spans="1:2" x14ac:dyDescent="0.25">
      <c r="A30" s="8" t="s">
        <v>156</v>
      </c>
      <c r="B30" s="9">
        <f>+B31+B32+B33</f>
        <v>89144819</v>
      </c>
    </row>
    <row r="31" spans="1:2" x14ac:dyDescent="0.25">
      <c r="A31" s="4" t="s">
        <v>155</v>
      </c>
      <c r="B31" s="7">
        <v>39980014</v>
      </c>
    </row>
    <row r="32" spans="1:2" x14ac:dyDescent="0.25">
      <c r="A32" s="4" t="s">
        <v>154</v>
      </c>
      <c r="B32" s="7">
        <v>41172831</v>
      </c>
    </row>
    <row r="33" spans="1:2" x14ac:dyDescent="0.25">
      <c r="A33" s="4" t="s">
        <v>153</v>
      </c>
      <c r="B33" s="7">
        <v>7991974</v>
      </c>
    </row>
    <row r="34" spans="1:2" x14ac:dyDescent="0.25">
      <c r="A34" s="8" t="s">
        <v>36</v>
      </c>
      <c r="B34" s="14">
        <f>+B35+B36+B37+B38+B39+B40+B41</f>
        <v>41448000</v>
      </c>
    </row>
    <row r="35" spans="1:2" x14ac:dyDescent="0.25">
      <c r="A35" s="4" t="s">
        <v>5</v>
      </c>
      <c r="B35" s="7">
        <v>7500000</v>
      </c>
    </row>
    <row r="36" spans="1:2" x14ac:dyDescent="0.25">
      <c r="A36" s="4" t="s">
        <v>10</v>
      </c>
      <c r="B36" s="7">
        <v>15420000</v>
      </c>
    </row>
    <row r="37" spans="1:2" x14ac:dyDescent="0.25">
      <c r="A37" s="4" t="s">
        <v>30</v>
      </c>
      <c r="B37" s="7">
        <v>10000</v>
      </c>
    </row>
    <row r="38" spans="1:2" x14ac:dyDescent="0.25">
      <c r="A38" s="4" t="s">
        <v>37</v>
      </c>
      <c r="B38" s="7">
        <v>2148000</v>
      </c>
    </row>
    <row r="39" spans="1:2" x14ac:dyDescent="0.25">
      <c r="A39" s="4" t="s">
        <v>38</v>
      </c>
      <c r="B39" s="7">
        <v>15160000</v>
      </c>
    </row>
    <row r="40" spans="1:2" x14ac:dyDescent="0.25">
      <c r="A40" s="4" t="s">
        <v>39</v>
      </c>
      <c r="B40" s="7">
        <v>800000</v>
      </c>
    </row>
    <row r="41" spans="1:2" x14ac:dyDescent="0.25">
      <c r="A41" s="4" t="s">
        <v>40</v>
      </c>
      <c r="B41" s="7">
        <v>410000</v>
      </c>
    </row>
    <row r="42" spans="1:2" x14ac:dyDescent="0.25">
      <c r="A42" s="8" t="s">
        <v>41</v>
      </c>
      <c r="B42" s="13">
        <f>+B43+B44</f>
        <v>9227200</v>
      </c>
    </row>
    <row r="43" spans="1:2" x14ac:dyDescent="0.25">
      <c r="A43" s="4" t="s">
        <v>11</v>
      </c>
      <c r="B43" s="7">
        <v>1337200</v>
      </c>
    </row>
    <row r="44" spans="1:2" x14ac:dyDescent="0.25">
      <c r="A44" s="4" t="s">
        <v>12</v>
      </c>
      <c r="B44" s="7">
        <v>7890000</v>
      </c>
    </row>
    <row r="45" spans="1:2" x14ac:dyDescent="0.25">
      <c r="A45" s="8" t="s">
        <v>42</v>
      </c>
      <c r="B45" s="15">
        <f>+B46+B47</f>
        <v>14716250</v>
      </c>
    </row>
    <row r="46" spans="1:2" x14ac:dyDescent="0.25">
      <c r="A46" s="4" t="s">
        <v>43</v>
      </c>
      <c r="B46" s="7">
        <v>13716250</v>
      </c>
    </row>
    <row r="47" spans="1:2" x14ac:dyDescent="0.25">
      <c r="A47" s="4" t="s">
        <v>44</v>
      </c>
      <c r="B47" s="7">
        <v>1000000</v>
      </c>
    </row>
    <row r="48" spans="1:2" x14ac:dyDescent="0.25">
      <c r="A48" s="8" t="s">
        <v>46</v>
      </c>
      <c r="B48" s="13">
        <f>+B49+B50+B51</f>
        <v>2600000</v>
      </c>
    </row>
    <row r="49" spans="1:2" x14ac:dyDescent="0.25">
      <c r="A49" s="4" t="s">
        <v>45</v>
      </c>
      <c r="B49" s="7">
        <v>1500000</v>
      </c>
    </row>
    <row r="50" spans="1:2" x14ac:dyDescent="0.25">
      <c r="A50" s="4" t="s">
        <v>47</v>
      </c>
      <c r="B50" s="7">
        <v>600000</v>
      </c>
    </row>
    <row r="51" spans="1:2" ht="15" customHeight="1" x14ac:dyDescent="0.25">
      <c r="A51" s="4" t="s">
        <v>48</v>
      </c>
      <c r="B51" s="7">
        <v>500000</v>
      </c>
    </row>
    <row r="52" spans="1:2" x14ac:dyDescent="0.25">
      <c r="A52" s="8" t="s">
        <v>49</v>
      </c>
      <c r="B52" s="13">
        <f>+B53+B54+B55+B56</f>
        <v>36780000</v>
      </c>
    </row>
    <row r="53" spans="1:2" x14ac:dyDescent="0.25">
      <c r="A53" s="4" t="s">
        <v>13</v>
      </c>
      <c r="B53" s="7">
        <v>30000000</v>
      </c>
    </row>
    <row r="54" spans="1:2" x14ac:dyDescent="0.25">
      <c r="A54" s="4" t="s">
        <v>14</v>
      </c>
      <c r="B54" s="7">
        <v>600000</v>
      </c>
    </row>
    <row r="55" spans="1:2" x14ac:dyDescent="0.25">
      <c r="A55" s="4" t="s">
        <v>50</v>
      </c>
      <c r="B55" s="7">
        <v>400000</v>
      </c>
    </row>
    <row r="56" spans="1:2" x14ac:dyDescent="0.25">
      <c r="A56" s="4" t="s">
        <v>51</v>
      </c>
      <c r="B56" s="7">
        <v>5780000</v>
      </c>
    </row>
    <row r="57" spans="1:2" x14ac:dyDescent="0.25">
      <c r="A57" s="8" t="s">
        <v>78</v>
      </c>
      <c r="B57" s="13">
        <f>+B58+B59</f>
        <v>5300000</v>
      </c>
    </row>
    <row r="58" spans="1:2" x14ac:dyDescent="0.25">
      <c r="A58" s="4" t="s">
        <v>52</v>
      </c>
      <c r="B58" s="7">
        <v>5000000</v>
      </c>
    </row>
    <row r="59" spans="1:2" x14ac:dyDescent="0.25">
      <c r="A59" s="4" t="s">
        <v>53</v>
      </c>
      <c r="B59" s="7">
        <v>300000</v>
      </c>
    </row>
    <row r="60" spans="1:2" x14ac:dyDescent="0.25">
      <c r="A60" s="8" t="s">
        <v>79</v>
      </c>
      <c r="B60" s="13">
        <f>+B61+B62+B63+B64+B65+B66+B67</f>
        <v>18800000</v>
      </c>
    </row>
    <row r="61" spans="1:2" x14ac:dyDescent="0.25">
      <c r="A61" s="4" t="s">
        <v>54</v>
      </c>
      <c r="B61" s="7">
        <v>500000</v>
      </c>
    </row>
    <row r="62" spans="1:2" x14ac:dyDescent="0.25">
      <c r="A62" s="4" t="s">
        <v>55</v>
      </c>
      <c r="B62" s="7">
        <v>5500000</v>
      </c>
    </row>
    <row r="63" spans="1:2" x14ac:dyDescent="0.25">
      <c r="A63" s="4" t="s">
        <v>56</v>
      </c>
      <c r="B63" s="7">
        <v>500000</v>
      </c>
    </row>
    <row r="64" spans="1:2" x14ac:dyDescent="0.25">
      <c r="A64" s="4" t="s">
        <v>15</v>
      </c>
      <c r="B64" s="7">
        <v>5000000</v>
      </c>
    </row>
    <row r="65" spans="1:2" x14ac:dyDescent="0.25">
      <c r="A65" s="4" t="s">
        <v>16</v>
      </c>
      <c r="B65" s="7">
        <v>6000000</v>
      </c>
    </row>
    <row r="66" spans="1:2" x14ac:dyDescent="0.25">
      <c r="A66" s="4" t="s">
        <v>17</v>
      </c>
      <c r="B66" s="7">
        <v>500000</v>
      </c>
    </row>
    <row r="67" spans="1:2" x14ac:dyDescent="0.25">
      <c r="A67" s="4" t="s">
        <v>18</v>
      </c>
      <c r="B67" s="7">
        <v>800000</v>
      </c>
    </row>
    <row r="68" spans="1:2" x14ac:dyDescent="0.25">
      <c r="A68" s="8" t="s">
        <v>57</v>
      </c>
      <c r="B68" s="13">
        <f>+B69+B70+B71+B72+B73+B74+B75+B76+B77+B78+B79+B80+B81</f>
        <v>109792643</v>
      </c>
    </row>
    <row r="69" spans="1:2" x14ac:dyDescent="0.25">
      <c r="A69" s="4" t="s">
        <v>58</v>
      </c>
      <c r="B69" s="7">
        <v>10000000</v>
      </c>
    </row>
    <row r="70" spans="1:2" x14ac:dyDescent="0.25">
      <c r="A70" s="4" t="s">
        <v>59</v>
      </c>
      <c r="B70" s="7">
        <v>400000</v>
      </c>
    </row>
    <row r="71" spans="1:2" x14ac:dyDescent="0.25">
      <c r="A71" s="4" t="s">
        <v>19</v>
      </c>
      <c r="B71" s="7">
        <v>2200000</v>
      </c>
    </row>
    <row r="72" spans="1:2" x14ac:dyDescent="0.25">
      <c r="A72" s="4" t="s">
        <v>60</v>
      </c>
      <c r="B72" s="7">
        <v>600000</v>
      </c>
    </row>
    <row r="73" spans="1:2" x14ac:dyDescent="0.25">
      <c r="A73" s="4" t="s">
        <v>20</v>
      </c>
      <c r="B73" s="7">
        <v>600000</v>
      </c>
    </row>
    <row r="74" spans="1:2" x14ac:dyDescent="0.25">
      <c r="A74" s="4" t="s">
        <v>21</v>
      </c>
      <c r="B74" s="7">
        <v>6924598</v>
      </c>
    </row>
    <row r="75" spans="1:2" x14ac:dyDescent="0.25">
      <c r="A75" s="4" t="s">
        <v>22</v>
      </c>
      <c r="B75" s="7">
        <v>100000</v>
      </c>
    </row>
    <row r="76" spans="1:2" x14ac:dyDescent="0.25">
      <c r="A76" s="4" t="s">
        <v>23</v>
      </c>
      <c r="B76" s="7">
        <v>500000</v>
      </c>
    </row>
    <row r="77" spans="1:2" x14ac:dyDescent="0.25">
      <c r="A77" s="4" t="s">
        <v>61</v>
      </c>
      <c r="B77" s="7">
        <v>4900000</v>
      </c>
    </row>
    <row r="78" spans="1:2" x14ac:dyDescent="0.25">
      <c r="A78" s="4" t="s">
        <v>62</v>
      </c>
      <c r="B78" s="7">
        <v>1800000</v>
      </c>
    </row>
    <row r="79" spans="1:2" x14ac:dyDescent="0.25">
      <c r="A79" s="4" t="s">
        <v>63</v>
      </c>
      <c r="B79" s="7">
        <v>1800000</v>
      </c>
    </row>
    <row r="80" spans="1:2" x14ac:dyDescent="0.25">
      <c r="A80" s="4" t="s">
        <v>64</v>
      </c>
      <c r="B80" s="7">
        <v>79468045</v>
      </c>
    </row>
    <row r="81" spans="1:2" x14ac:dyDescent="0.25">
      <c r="A81" s="4" t="s">
        <v>24</v>
      </c>
      <c r="B81" s="7">
        <v>500000</v>
      </c>
    </row>
    <row r="82" spans="1:2" x14ac:dyDescent="0.25">
      <c r="A82" s="8" t="s">
        <v>65</v>
      </c>
      <c r="B82" s="13">
        <f>+B83+B84+B85</f>
        <v>28656080</v>
      </c>
    </row>
    <row r="83" spans="1:2" x14ac:dyDescent="0.25">
      <c r="A83" s="4" t="s">
        <v>25</v>
      </c>
      <c r="B83" s="7">
        <v>1250000</v>
      </c>
    </row>
    <row r="84" spans="1:2" x14ac:dyDescent="0.25">
      <c r="A84" s="4" t="s">
        <v>26</v>
      </c>
      <c r="B84" s="7">
        <v>10346904</v>
      </c>
    </row>
    <row r="85" spans="1:2" x14ac:dyDescent="0.25">
      <c r="A85" s="4" t="s">
        <v>66</v>
      </c>
      <c r="B85" s="7">
        <v>17059176</v>
      </c>
    </row>
    <row r="86" spans="1:2" x14ac:dyDescent="0.25">
      <c r="A86" s="8" t="s">
        <v>67</v>
      </c>
      <c r="B86" s="13">
        <f>+B87+B88+B89+B90</f>
        <v>110675048</v>
      </c>
    </row>
    <row r="87" spans="1:2" x14ac:dyDescent="0.25">
      <c r="A87" s="4" t="s">
        <v>68</v>
      </c>
      <c r="B87" s="7">
        <v>109325048</v>
      </c>
    </row>
    <row r="88" spans="1:2" x14ac:dyDescent="0.25">
      <c r="A88" s="4" t="s">
        <v>69</v>
      </c>
      <c r="B88" s="7">
        <v>700000</v>
      </c>
    </row>
    <row r="89" spans="1:2" x14ac:dyDescent="0.25">
      <c r="A89" s="4" t="s">
        <v>70</v>
      </c>
      <c r="B89" s="7">
        <v>600000</v>
      </c>
    </row>
    <row r="90" spans="1:2" x14ac:dyDescent="0.25">
      <c r="A90" s="4" t="s">
        <v>71</v>
      </c>
      <c r="B90" s="7">
        <v>50000</v>
      </c>
    </row>
    <row r="91" spans="1:2" x14ac:dyDescent="0.25">
      <c r="A91" s="8" t="s">
        <v>72</v>
      </c>
      <c r="B91" s="9">
        <f>+B92+B93+B94+B95</f>
        <v>7973760</v>
      </c>
    </row>
    <row r="92" spans="1:2" x14ac:dyDescent="0.25">
      <c r="A92" s="4" t="s">
        <v>73</v>
      </c>
      <c r="B92" s="7">
        <v>700000</v>
      </c>
    </row>
    <row r="93" spans="1:2" x14ac:dyDescent="0.25">
      <c r="A93" s="4" t="s">
        <v>74</v>
      </c>
      <c r="B93" s="7">
        <v>1250000</v>
      </c>
    </row>
    <row r="94" spans="1:2" x14ac:dyDescent="0.25">
      <c r="A94" s="4" t="s">
        <v>75</v>
      </c>
      <c r="B94" s="7">
        <v>5423760</v>
      </c>
    </row>
    <row r="95" spans="1:2" x14ac:dyDescent="0.25">
      <c r="A95" s="4" t="s">
        <v>76</v>
      </c>
      <c r="B95" s="7">
        <v>600000</v>
      </c>
    </row>
    <row r="96" spans="1:2" x14ac:dyDescent="0.25">
      <c r="A96" s="8" t="s">
        <v>77</v>
      </c>
      <c r="B96" s="13">
        <f>+B97+B98+B99+B100+B101</f>
        <v>11777810</v>
      </c>
    </row>
    <row r="97" spans="1:2" x14ac:dyDescent="0.25">
      <c r="A97" s="4" t="s">
        <v>27</v>
      </c>
      <c r="B97" s="12">
        <v>4572950</v>
      </c>
    </row>
    <row r="98" spans="1:2" x14ac:dyDescent="0.25">
      <c r="A98" s="4" t="s">
        <v>28</v>
      </c>
      <c r="B98" s="12">
        <v>5904860</v>
      </c>
    </row>
    <row r="99" spans="1:2" x14ac:dyDescent="0.25">
      <c r="A99" s="4" t="s">
        <v>82</v>
      </c>
      <c r="B99" s="12">
        <v>200000</v>
      </c>
    </row>
    <row r="100" spans="1:2" x14ac:dyDescent="0.25">
      <c r="A100" s="4" t="s">
        <v>29</v>
      </c>
      <c r="B100" s="12">
        <v>600000</v>
      </c>
    </row>
    <row r="101" spans="1:2" x14ac:dyDescent="0.25">
      <c r="A101" s="4" t="s">
        <v>81</v>
      </c>
      <c r="B101" s="7">
        <v>500000</v>
      </c>
    </row>
    <row r="102" spans="1:2" x14ac:dyDescent="0.25">
      <c r="A102" s="8" t="s">
        <v>80</v>
      </c>
      <c r="B102" s="9">
        <f>+B103</f>
        <v>14000000</v>
      </c>
    </row>
    <row r="103" spans="1:2" x14ac:dyDescent="0.25">
      <c r="A103" s="4" t="s">
        <v>83</v>
      </c>
      <c r="B103" s="7">
        <v>14000000</v>
      </c>
    </row>
    <row r="104" spans="1:2" x14ac:dyDescent="0.25">
      <c r="A104" s="8" t="s">
        <v>84</v>
      </c>
      <c r="B104" s="9">
        <f>+B105+B106</f>
        <v>2200000</v>
      </c>
    </row>
    <row r="105" spans="1:2" x14ac:dyDescent="0.25">
      <c r="A105" s="4" t="s">
        <v>85</v>
      </c>
      <c r="B105" s="7">
        <v>300000</v>
      </c>
    </row>
    <row r="106" spans="1:2" x14ac:dyDescent="0.25">
      <c r="A106" s="4" t="s">
        <v>86</v>
      </c>
      <c r="B106" s="7">
        <v>1900000</v>
      </c>
    </row>
    <row r="107" spans="1:2" x14ac:dyDescent="0.25">
      <c r="A107" s="8" t="s">
        <v>87</v>
      </c>
      <c r="B107" s="9">
        <f>+B108+B109+B110+B111+B112</f>
        <v>1150000</v>
      </c>
    </row>
    <row r="108" spans="1:2" x14ac:dyDescent="0.25">
      <c r="A108" s="4" t="s">
        <v>88</v>
      </c>
      <c r="B108" s="7">
        <v>50000</v>
      </c>
    </row>
    <row r="109" spans="1:2" x14ac:dyDescent="0.25">
      <c r="A109" s="4" t="s">
        <v>89</v>
      </c>
      <c r="B109" s="7">
        <v>50000</v>
      </c>
    </row>
    <row r="110" spans="1:2" x14ac:dyDescent="0.25">
      <c r="A110" s="4" t="s">
        <v>90</v>
      </c>
      <c r="B110" s="7">
        <v>250000</v>
      </c>
    </row>
    <row r="111" spans="1:2" x14ac:dyDescent="0.25">
      <c r="A111" s="4" t="s">
        <v>91</v>
      </c>
      <c r="B111" s="7">
        <v>750000</v>
      </c>
    </row>
    <row r="112" spans="1:2" x14ac:dyDescent="0.25">
      <c r="A112" s="4" t="s">
        <v>92</v>
      </c>
      <c r="B112" s="7">
        <v>50000</v>
      </c>
    </row>
    <row r="113" spans="1:2" x14ac:dyDescent="0.25">
      <c r="A113" s="8" t="s">
        <v>93</v>
      </c>
      <c r="B113" s="13">
        <f>+B114+B115+B116+B117+B118+B119+B120+B121+B122+B123+B124+B125+B126</f>
        <v>31896250</v>
      </c>
    </row>
    <row r="114" spans="1:2" x14ac:dyDescent="0.25">
      <c r="A114" s="4" t="s">
        <v>94</v>
      </c>
      <c r="B114" s="12">
        <v>100000</v>
      </c>
    </row>
    <row r="115" spans="1:2" x14ac:dyDescent="0.25">
      <c r="A115" s="4" t="s">
        <v>178</v>
      </c>
      <c r="B115" s="12">
        <v>19971250</v>
      </c>
    </row>
    <row r="116" spans="1:2" x14ac:dyDescent="0.25">
      <c r="A116" s="4" t="s">
        <v>95</v>
      </c>
      <c r="B116" s="12">
        <v>1000000</v>
      </c>
    </row>
    <row r="117" spans="1:2" x14ac:dyDescent="0.25">
      <c r="A117" s="4" t="s">
        <v>96</v>
      </c>
      <c r="B117" s="12">
        <v>25000</v>
      </c>
    </row>
    <row r="118" spans="1:2" x14ac:dyDescent="0.25">
      <c r="A118" s="4" t="s">
        <v>97</v>
      </c>
      <c r="B118" s="12">
        <v>25000</v>
      </c>
    </row>
    <row r="119" spans="1:2" x14ac:dyDescent="0.25">
      <c r="A119" s="4" t="s">
        <v>98</v>
      </c>
      <c r="B119" s="12">
        <v>50000</v>
      </c>
    </row>
    <row r="120" spans="1:2" x14ac:dyDescent="0.25">
      <c r="A120" s="4" t="s">
        <v>99</v>
      </c>
      <c r="B120" s="12">
        <v>50000</v>
      </c>
    </row>
    <row r="121" spans="1:2" x14ac:dyDescent="0.25">
      <c r="A121" s="4" t="s">
        <v>100</v>
      </c>
      <c r="B121" s="12">
        <v>500000</v>
      </c>
    </row>
    <row r="122" spans="1:2" x14ac:dyDescent="0.25">
      <c r="A122" s="4" t="s">
        <v>101</v>
      </c>
      <c r="B122" s="12">
        <v>5100000</v>
      </c>
    </row>
    <row r="123" spans="1:2" x14ac:dyDescent="0.25">
      <c r="A123" s="4" t="s">
        <v>102</v>
      </c>
      <c r="B123" s="12">
        <v>25000</v>
      </c>
    </row>
    <row r="124" spans="1:2" x14ac:dyDescent="0.25">
      <c r="A124" s="4" t="s">
        <v>103</v>
      </c>
      <c r="B124" s="12">
        <v>100000</v>
      </c>
    </row>
    <row r="125" spans="1:2" x14ac:dyDescent="0.25">
      <c r="A125" s="4" t="s">
        <v>104</v>
      </c>
      <c r="B125" s="12">
        <v>400000</v>
      </c>
    </row>
    <row r="126" spans="1:2" x14ac:dyDescent="0.25">
      <c r="A126" s="4" t="s">
        <v>105</v>
      </c>
      <c r="B126" s="12">
        <v>4550000</v>
      </c>
    </row>
    <row r="127" spans="1:2" x14ac:dyDescent="0.25">
      <c r="A127" s="8" t="s">
        <v>106</v>
      </c>
      <c r="B127" s="9">
        <f>+B128+B129+B130+B131+B132+B133+B134+B135+B136+B137</f>
        <v>73012494</v>
      </c>
    </row>
    <row r="128" spans="1:2" x14ac:dyDescent="0.25">
      <c r="A128" s="11" t="s">
        <v>107</v>
      </c>
      <c r="B128" s="10">
        <v>7800000</v>
      </c>
    </row>
    <row r="129" spans="1:2" x14ac:dyDescent="0.25">
      <c r="A129" s="11" t="s">
        <v>108</v>
      </c>
      <c r="B129" s="10">
        <v>1100000</v>
      </c>
    </row>
    <row r="130" spans="1:2" x14ac:dyDescent="0.25">
      <c r="A130" s="11" t="s">
        <v>109</v>
      </c>
      <c r="B130" s="10">
        <v>11542440</v>
      </c>
    </row>
    <row r="131" spans="1:2" x14ac:dyDescent="0.25">
      <c r="A131" s="11" t="s">
        <v>110</v>
      </c>
      <c r="B131" s="10">
        <v>3100000</v>
      </c>
    </row>
    <row r="132" spans="1:2" x14ac:dyDescent="0.25">
      <c r="A132" s="11" t="s">
        <v>111</v>
      </c>
      <c r="B132" s="10">
        <v>6100000</v>
      </c>
    </row>
    <row r="133" spans="1:2" x14ac:dyDescent="0.25">
      <c r="A133" s="11" t="s">
        <v>112</v>
      </c>
      <c r="B133" s="10">
        <v>600000</v>
      </c>
    </row>
    <row r="134" spans="1:2" x14ac:dyDescent="0.25">
      <c r="A134" s="11" t="s">
        <v>113</v>
      </c>
      <c r="B134" s="10">
        <v>2050000</v>
      </c>
    </row>
    <row r="135" spans="1:2" x14ac:dyDescent="0.25">
      <c r="A135" s="11" t="s">
        <v>114</v>
      </c>
      <c r="B135" s="10">
        <v>24000000</v>
      </c>
    </row>
    <row r="136" spans="1:2" x14ac:dyDescent="0.25">
      <c r="A136" s="11" t="s">
        <v>115</v>
      </c>
      <c r="B136" s="10">
        <v>2100000</v>
      </c>
    </row>
    <row r="137" spans="1:2" x14ac:dyDescent="0.25">
      <c r="A137" s="11" t="s">
        <v>116</v>
      </c>
      <c r="B137" s="10">
        <v>14620054</v>
      </c>
    </row>
    <row r="138" spans="1:2" x14ac:dyDescent="0.25">
      <c r="A138" s="3" t="s">
        <v>117</v>
      </c>
      <c r="B138" s="9">
        <f>+B139</f>
        <v>173703170</v>
      </c>
    </row>
    <row r="139" spans="1:2" x14ac:dyDescent="0.25">
      <c r="A139" s="4" t="s">
        <v>118</v>
      </c>
      <c r="B139" s="7">
        <v>173703170</v>
      </c>
    </row>
    <row r="140" spans="1:2" x14ac:dyDescent="0.25">
      <c r="A140" s="3" t="s">
        <v>119</v>
      </c>
      <c r="B140" s="9">
        <f>+B141+B142+B143+B144+B145</f>
        <v>4650400</v>
      </c>
    </row>
    <row r="141" spans="1:2" x14ac:dyDescent="0.25">
      <c r="A141" s="4" t="s">
        <v>120</v>
      </c>
      <c r="B141" s="7">
        <v>1020000</v>
      </c>
    </row>
    <row r="142" spans="1:2" x14ac:dyDescent="0.25">
      <c r="A142" s="4" t="s">
        <v>121</v>
      </c>
      <c r="B142" s="7">
        <v>400000</v>
      </c>
    </row>
    <row r="143" spans="1:2" x14ac:dyDescent="0.25">
      <c r="A143" s="4" t="s">
        <v>122</v>
      </c>
      <c r="B143" s="7">
        <v>1930400</v>
      </c>
    </row>
    <row r="144" spans="1:2" x14ac:dyDescent="0.25">
      <c r="A144" s="4" t="s">
        <v>123</v>
      </c>
      <c r="B144" s="7">
        <v>650000</v>
      </c>
    </row>
    <row r="145" spans="1:2" x14ac:dyDescent="0.25">
      <c r="A145" s="4" t="s">
        <v>124</v>
      </c>
      <c r="B145" s="7">
        <v>650000</v>
      </c>
    </row>
    <row r="146" spans="1:2" x14ac:dyDescent="0.25">
      <c r="A146" s="8" t="s">
        <v>125</v>
      </c>
      <c r="B146" s="9">
        <f>+B147+B148+B149</f>
        <v>1750000</v>
      </c>
    </row>
    <row r="147" spans="1:2" x14ac:dyDescent="0.25">
      <c r="A147" s="4" t="s">
        <v>126</v>
      </c>
      <c r="B147" s="7">
        <v>750000</v>
      </c>
    </row>
    <row r="148" spans="1:2" x14ac:dyDescent="0.25">
      <c r="A148" s="4" t="s">
        <v>127</v>
      </c>
      <c r="B148" s="7">
        <v>200000</v>
      </c>
    </row>
    <row r="149" spans="1:2" x14ac:dyDescent="0.25">
      <c r="A149" s="4" t="s">
        <v>128</v>
      </c>
      <c r="B149" s="7">
        <v>800000</v>
      </c>
    </row>
    <row r="150" spans="1:2" x14ac:dyDescent="0.25">
      <c r="A150" s="8" t="s">
        <v>130</v>
      </c>
      <c r="B150" s="9">
        <f>+B151+B152</f>
        <v>2000000</v>
      </c>
    </row>
    <row r="151" spans="1:2" x14ac:dyDescent="0.25">
      <c r="A151" s="11" t="s">
        <v>129</v>
      </c>
      <c r="B151" s="7">
        <v>1000000</v>
      </c>
    </row>
    <row r="152" spans="1:2" x14ac:dyDescent="0.25">
      <c r="A152" s="11" t="s">
        <v>131</v>
      </c>
      <c r="B152" s="7">
        <v>1000000</v>
      </c>
    </row>
    <row r="153" spans="1:2" x14ac:dyDescent="0.25">
      <c r="A153" s="8" t="s">
        <v>132</v>
      </c>
      <c r="B153" s="9">
        <f>+B154+B155+B156</f>
        <v>6640000</v>
      </c>
    </row>
    <row r="154" spans="1:2" x14ac:dyDescent="0.25">
      <c r="A154" s="11" t="s">
        <v>133</v>
      </c>
      <c r="B154" s="7">
        <v>6440000</v>
      </c>
    </row>
    <row r="155" spans="1:2" x14ac:dyDescent="0.25">
      <c r="A155" s="11" t="s">
        <v>134</v>
      </c>
      <c r="B155" s="7">
        <v>100000</v>
      </c>
    </row>
    <row r="156" spans="1:2" x14ac:dyDescent="0.25">
      <c r="A156" s="11" t="s">
        <v>135</v>
      </c>
      <c r="B156" s="7">
        <v>100000</v>
      </c>
    </row>
    <row r="157" spans="1:2" x14ac:dyDescent="0.25">
      <c r="A157" s="8" t="s">
        <v>136</v>
      </c>
      <c r="B157" s="9">
        <f>+B158+B159+B160+B161+B162+B163+B164</f>
        <v>2700000</v>
      </c>
    </row>
    <row r="158" spans="1:2" x14ac:dyDescent="0.25">
      <c r="A158" s="11" t="s">
        <v>137</v>
      </c>
      <c r="B158" s="10">
        <v>300000</v>
      </c>
    </row>
    <row r="159" spans="1:2" x14ac:dyDescent="0.25">
      <c r="A159" s="11" t="s">
        <v>138</v>
      </c>
      <c r="B159" s="10">
        <v>400000</v>
      </c>
    </row>
    <row r="160" spans="1:2" x14ac:dyDescent="0.25">
      <c r="A160" s="11" t="s">
        <v>139</v>
      </c>
      <c r="B160" s="10">
        <v>550000</v>
      </c>
    </row>
    <row r="161" spans="1:2" x14ac:dyDescent="0.25">
      <c r="A161" s="11" t="s">
        <v>140</v>
      </c>
      <c r="B161" s="10">
        <v>400000</v>
      </c>
    </row>
    <row r="162" spans="1:2" x14ac:dyDescent="0.25">
      <c r="A162" s="11" t="s">
        <v>141</v>
      </c>
      <c r="B162" s="10">
        <v>400000</v>
      </c>
    </row>
    <row r="163" spans="1:2" x14ac:dyDescent="0.25">
      <c r="A163" s="11" t="s">
        <v>142</v>
      </c>
      <c r="B163" s="10">
        <v>200000</v>
      </c>
    </row>
    <row r="164" spans="1:2" x14ac:dyDescent="0.25">
      <c r="A164" s="11" t="s">
        <v>143</v>
      </c>
      <c r="B164" s="10">
        <v>450000</v>
      </c>
    </row>
    <row r="165" spans="1:2" x14ac:dyDescent="0.25">
      <c r="A165" s="8" t="s">
        <v>144</v>
      </c>
      <c r="B165" s="9">
        <v>200000</v>
      </c>
    </row>
    <row r="166" spans="1:2" x14ac:dyDescent="0.25">
      <c r="A166" s="11" t="s">
        <v>145</v>
      </c>
      <c r="B166" s="10">
        <v>200000</v>
      </c>
    </row>
    <row r="167" spans="1:2" x14ac:dyDescent="0.25">
      <c r="A167" s="8" t="s">
        <v>146</v>
      </c>
      <c r="B167" s="9">
        <f>+B168</f>
        <v>2000000</v>
      </c>
    </row>
    <row r="168" spans="1:2" x14ac:dyDescent="0.25">
      <c r="A168" s="4" t="s">
        <v>147</v>
      </c>
      <c r="B168" s="7">
        <v>2000000</v>
      </c>
    </row>
    <row r="169" spans="1:2" x14ac:dyDescent="0.25">
      <c r="A169" s="8" t="s">
        <v>148</v>
      </c>
      <c r="B169" s="9">
        <f>+B170</f>
        <v>500000</v>
      </c>
    </row>
    <row r="170" spans="1:2" x14ac:dyDescent="0.25">
      <c r="A170" s="11" t="s">
        <v>149</v>
      </c>
      <c r="B170" s="10">
        <v>500000</v>
      </c>
    </row>
    <row r="171" spans="1:2" x14ac:dyDescent="0.25">
      <c r="A171" s="8" t="s">
        <v>150</v>
      </c>
      <c r="B171" s="9">
        <f>+B172+B173</f>
        <v>5900000</v>
      </c>
    </row>
    <row r="172" spans="1:2" x14ac:dyDescent="0.25">
      <c r="A172" s="4" t="s">
        <v>152</v>
      </c>
      <c r="B172" s="7">
        <v>5100000</v>
      </c>
    </row>
    <row r="173" spans="1:2" ht="15.75" thickBot="1" x14ac:dyDescent="0.3">
      <c r="A173" s="4" t="s">
        <v>151</v>
      </c>
      <c r="B173" s="20">
        <v>800000</v>
      </c>
    </row>
    <row r="174" spans="1:2" ht="15.75" x14ac:dyDescent="0.25">
      <c r="A174" s="16" t="s">
        <v>172</v>
      </c>
      <c r="B174" s="21">
        <f>+B9+B20+B28+B30+B34+B42+B45+B48+B52+B57+B60+B68+B82+B86+B91+B96+B102+B104+B107+B113+B127+B138+B140+B146+B150+B153+B157+B165+B167+B169+B171</f>
        <v>1510783124</v>
      </c>
    </row>
    <row r="175" spans="1:2" x14ac:dyDescent="0.25">
      <c r="A175" s="18"/>
      <c r="B175" s="19"/>
    </row>
    <row r="176" spans="1:2" x14ac:dyDescent="0.25">
      <c r="A176" s="18"/>
      <c r="B176" s="19"/>
    </row>
    <row r="177" spans="1:2" x14ac:dyDescent="0.25">
      <c r="A177" s="18"/>
      <c r="B177" s="19"/>
    </row>
    <row r="178" spans="1:2" x14ac:dyDescent="0.25">
      <c r="A178" s="18"/>
      <c r="B178" s="19"/>
    </row>
    <row r="179" spans="1:2" x14ac:dyDescent="0.25">
      <c r="A179" s="18" t="s">
        <v>175</v>
      </c>
      <c r="B179" s="19"/>
    </row>
    <row r="180" spans="1:2" x14ac:dyDescent="0.25">
      <c r="A180" s="18" t="s">
        <v>174</v>
      </c>
      <c r="B180" s="19"/>
    </row>
    <row r="181" spans="1:2" x14ac:dyDescent="0.25">
      <c r="A181" s="18" t="s">
        <v>173</v>
      </c>
      <c r="B181" s="19"/>
    </row>
    <row r="182" spans="1:2" x14ac:dyDescent="0.25">
      <c r="A182" s="18" t="s">
        <v>176</v>
      </c>
      <c r="B182" s="19"/>
    </row>
    <row r="183" spans="1:2" x14ac:dyDescent="0.25">
      <c r="A183" s="18"/>
      <c r="B183" s="19"/>
    </row>
    <row r="184" spans="1:2" x14ac:dyDescent="0.25">
      <c r="A184" s="18"/>
      <c r="B184" s="19"/>
    </row>
    <row r="185" spans="1:2" x14ac:dyDescent="0.25">
      <c r="A185" s="18"/>
      <c r="B185" s="19"/>
    </row>
    <row r="186" spans="1:2" x14ac:dyDescent="0.25">
      <c r="A186" s="18"/>
      <c r="B186" s="19"/>
    </row>
    <row r="187" spans="1:2" x14ac:dyDescent="0.25">
      <c r="A187" s="18"/>
      <c r="B187" s="19"/>
    </row>
    <row r="188" spans="1:2" ht="15.75" thickBot="1" x14ac:dyDescent="0.3">
      <c r="A188" s="18"/>
      <c r="B188" s="19"/>
    </row>
    <row r="189" spans="1:2" ht="27.75" customHeight="1" thickBot="1" x14ac:dyDescent="0.3">
      <c r="A189" s="17" t="s">
        <v>1</v>
      </c>
    </row>
    <row r="190" spans="1:2" ht="33.75" customHeight="1" thickBot="1" x14ac:dyDescent="0.3">
      <c r="A190" s="5" t="s">
        <v>2</v>
      </c>
    </row>
    <row r="191" spans="1:2" ht="60.75" thickBot="1" x14ac:dyDescent="0.3">
      <c r="A191" s="6" t="s">
        <v>3</v>
      </c>
    </row>
  </sheetData>
  <mergeCells count="5">
    <mergeCell ref="A3:B3"/>
    <mergeCell ref="A5:B5"/>
    <mergeCell ref="A6:A7"/>
    <mergeCell ref="B6:B7"/>
    <mergeCell ref="A4:B4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59"/>
  <sheetViews>
    <sheetView tabSelected="1" topLeftCell="A22" workbookViewId="0">
      <selection activeCell="E46" sqref="E46"/>
    </sheetView>
  </sheetViews>
  <sheetFormatPr baseColWidth="10" defaultColWidth="11.42578125" defaultRowHeight="15" x14ac:dyDescent="0.25"/>
  <cols>
    <col min="1" max="1" width="61.85546875" customWidth="1"/>
    <col min="2" max="2" width="15" style="23" customWidth="1"/>
    <col min="3" max="3" width="15.28515625" customWidth="1"/>
  </cols>
  <sheetData>
    <row r="5" spans="1:3" ht="21" customHeight="1" x14ac:dyDescent="0.25">
      <c r="A5" s="29" t="s">
        <v>216</v>
      </c>
      <c r="B5" s="30"/>
      <c r="C5" s="31"/>
    </row>
    <row r="6" spans="1:3" ht="15.75" customHeight="1" x14ac:dyDescent="0.25">
      <c r="A6" s="32" t="s">
        <v>219</v>
      </c>
      <c r="B6" s="33"/>
    </row>
    <row r="7" spans="1:3" ht="15.75" customHeight="1" x14ac:dyDescent="0.25">
      <c r="A7" s="51" t="s">
        <v>220</v>
      </c>
      <c r="B7" s="52"/>
      <c r="C7" s="52"/>
    </row>
    <row r="8" spans="1:3" ht="15.75" customHeight="1" x14ac:dyDescent="0.25">
      <c r="A8" s="34"/>
      <c r="B8" s="35"/>
      <c r="C8" s="35"/>
    </row>
    <row r="9" spans="1:3" ht="15" customHeight="1" x14ac:dyDescent="0.25">
      <c r="A9" s="56" t="s">
        <v>171</v>
      </c>
      <c r="B9" s="49" t="s">
        <v>0</v>
      </c>
      <c r="C9" s="54" t="s">
        <v>211</v>
      </c>
    </row>
    <row r="10" spans="1:3" ht="23.25" customHeight="1" x14ac:dyDescent="0.25">
      <c r="A10" s="57"/>
      <c r="B10" s="50"/>
      <c r="C10" s="55"/>
    </row>
    <row r="11" spans="1:3" ht="16.5" customHeight="1" x14ac:dyDescent="0.25">
      <c r="A11" s="25" t="s">
        <v>210</v>
      </c>
      <c r="B11" s="25"/>
      <c r="C11" s="25"/>
    </row>
    <row r="12" spans="1:3" x14ac:dyDescent="0.25">
      <c r="A12" s="39" t="s">
        <v>179</v>
      </c>
      <c r="B12" s="22">
        <v>641765152</v>
      </c>
      <c r="C12" s="22">
        <v>790721360.26999998</v>
      </c>
    </row>
    <row r="13" spans="1:3" x14ac:dyDescent="0.25">
      <c r="A13" s="39" t="s">
        <v>180</v>
      </c>
      <c r="B13" s="22">
        <v>171249248</v>
      </c>
      <c r="C13" s="22">
        <v>218572846.06999999</v>
      </c>
    </row>
    <row r="14" spans="1:3" x14ac:dyDescent="0.25">
      <c r="A14" s="39" t="s">
        <v>181</v>
      </c>
      <c r="B14" s="22">
        <v>486000</v>
      </c>
      <c r="C14" s="26">
        <v>0</v>
      </c>
    </row>
    <row r="15" spans="1:3" x14ac:dyDescent="0.25">
      <c r="A15" s="39" t="s">
        <v>182</v>
      </c>
      <c r="B15" s="22">
        <v>88024479</v>
      </c>
      <c r="C15" s="22">
        <v>115381327.06999999</v>
      </c>
    </row>
    <row r="16" spans="1:3" x14ac:dyDescent="0.25">
      <c r="A16" s="39" t="s">
        <v>183</v>
      </c>
      <c r="B16" s="22">
        <v>31560000</v>
      </c>
      <c r="C16" s="22">
        <v>72733414.599999994</v>
      </c>
    </row>
    <row r="17" spans="1:3" x14ac:dyDescent="0.25">
      <c r="A17" s="39" t="s">
        <v>184</v>
      </c>
      <c r="B17" s="22">
        <v>27250000</v>
      </c>
      <c r="C17" s="22">
        <v>37278495.200000003</v>
      </c>
    </row>
    <row r="18" spans="1:3" x14ac:dyDescent="0.25">
      <c r="A18" s="39" t="s">
        <v>185</v>
      </c>
      <c r="B18" s="22">
        <v>19500000</v>
      </c>
      <c r="C18" s="22">
        <v>12000000</v>
      </c>
    </row>
    <row r="19" spans="1:3" x14ac:dyDescent="0.25">
      <c r="A19" s="39" t="s">
        <v>186</v>
      </c>
      <c r="B19" s="22">
        <v>1500000</v>
      </c>
      <c r="C19" s="22">
        <v>10383902</v>
      </c>
    </row>
    <row r="20" spans="1:3" x14ac:dyDescent="0.25">
      <c r="A20" s="39" t="s">
        <v>187</v>
      </c>
      <c r="B20" s="22">
        <v>33196063</v>
      </c>
      <c r="C20" s="22">
        <v>69286799.370000005</v>
      </c>
    </row>
    <row r="21" spans="1:3" x14ac:dyDescent="0.25">
      <c r="A21" s="39" t="s">
        <v>188</v>
      </c>
      <c r="B21" s="22">
        <v>11900000</v>
      </c>
      <c r="C21" s="22">
        <v>27000000</v>
      </c>
    </row>
    <row r="22" spans="1:3" x14ac:dyDescent="0.25">
      <c r="A22" s="39" t="s">
        <v>189</v>
      </c>
      <c r="B22" s="22">
        <v>13100000</v>
      </c>
      <c r="C22" s="22">
        <v>54508713.259999998</v>
      </c>
    </row>
    <row r="23" spans="1:3" x14ac:dyDescent="0.25">
      <c r="A23" s="39" t="s">
        <v>190</v>
      </c>
      <c r="B23" s="22">
        <v>38907424</v>
      </c>
      <c r="C23" s="22">
        <v>92584518.239999995</v>
      </c>
    </row>
    <row r="24" spans="1:3" x14ac:dyDescent="0.25">
      <c r="A24" s="39" t="s">
        <v>191</v>
      </c>
      <c r="B24" s="22">
        <v>25900000</v>
      </c>
      <c r="C24" s="22">
        <v>21421724.800000001</v>
      </c>
    </row>
    <row r="25" spans="1:3" x14ac:dyDescent="0.25">
      <c r="A25" s="39" t="s">
        <v>192</v>
      </c>
      <c r="B25" s="22">
        <v>74665085</v>
      </c>
      <c r="C25" s="22">
        <v>123178402.42</v>
      </c>
    </row>
    <row r="26" spans="1:3" x14ac:dyDescent="0.25">
      <c r="A26" s="39" t="s">
        <v>193</v>
      </c>
      <c r="B26" s="22">
        <v>17442366</v>
      </c>
      <c r="C26" s="22">
        <v>87455699.859999999</v>
      </c>
    </row>
    <row r="27" spans="1:3" x14ac:dyDescent="0.25">
      <c r="A27" s="39" t="s">
        <v>194</v>
      </c>
      <c r="B27" s="22">
        <v>14950000</v>
      </c>
      <c r="C27" s="22">
        <v>17948992.800000001</v>
      </c>
    </row>
    <row r="28" spans="1:3" x14ac:dyDescent="0.25">
      <c r="A28" s="39" t="s">
        <v>195</v>
      </c>
      <c r="B28" s="22">
        <v>12000000</v>
      </c>
      <c r="C28" s="22">
        <v>13862326.27</v>
      </c>
    </row>
    <row r="29" spans="1:3" x14ac:dyDescent="0.25">
      <c r="A29" s="39" t="s">
        <v>208</v>
      </c>
      <c r="B29" s="22">
        <v>1620000</v>
      </c>
      <c r="C29" s="22">
        <v>2589891.36</v>
      </c>
    </row>
    <row r="30" spans="1:3" x14ac:dyDescent="0.25">
      <c r="A30" s="39" t="s">
        <v>196</v>
      </c>
      <c r="B30" s="22">
        <v>1230000</v>
      </c>
      <c r="C30" s="22">
        <v>14642805.800000001</v>
      </c>
    </row>
    <row r="31" spans="1:3" x14ac:dyDescent="0.25">
      <c r="A31" s="39" t="s">
        <v>197</v>
      </c>
      <c r="B31" s="22">
        <v>38450000</v>
      </c>
      <c r="C31" s="22">
        <v>52097507.119999997</v>
      </c>
    </row>
    <row r="32" spans="1:3" x14ac:dyDescent="0.25">
      <c r="A32" s="39" t="s">
        <v>198</v>
      </c>
      <c r="B32" s="22">
        <v>45870000</v>
      </c>
      <c r="C32" s="22">
        <v>58819351.130000003</v>
      </c>
    </row>
    <row r="33" spans="1:3" x14ac:dyDescent="0.25">
      <c r="A33" s="39" t="s">
        <v>199</v>
      </c>
      <c r="B33" s="22">
        <v>203311748</v>
      </c>
      <c r="C33" s="22">
        <v>204577148</v>
      </c>
    </row>
    <row r="34" spans="1:3" x14ac:dyDescent="0.25">
      <c r="A34" s="39" t="s">
        <v>200</v>
      </c>
      <c r="B34" s="22">
        <v>27200000</v>
      </c>
      <c r="C34" s="22">
        <v>106215759.65000001</v>
      </c>
    </row>
    <row r="35" spans="1:3" x14ac:dyDescent="0.25">
      <c r="A35" s="39" t="s">
        <v>201</v>
      </c>
      <c r="B35" s="22">
        <v>2300000</v>
      </c>
      <c r="C35" s="22">
        <v>3174529.12</v>
      </c>
    </row>
    <row r="36" spans="1:3" x14ac:dyDescent="0.25">
      <c r="A36" s="39" t="s">
        <v>202</v>
      </c>
      <c r="B36" s="22">
        <v>200000</v>
      </c>
      <c r="C36" s="22">
        <v>2100</v>
      </c>
    </row>
    <row r="37" spans="1:3" x14ac:dyDescent="0.25">
      <c r="A37" s="39" t="s">
        <v>203</v>
      </c>
      <c r="B37" s="22">
        <v>25004137</v>
      </c>
      <c r="C37" s="22">
        <v>55007290</v>
      </c>
    </row>
    <row r="38" spans="1:3" x14ac:dyDescent="0.25">
      <c r="A38" s="39" t="s">
        <v>204</v>
      </c>
      <c r="B38" s="22">
        <v>6100000</v>
      </c>
      <c r="C38" s="22">
        <v>36134632.439999998</v>
      </c>
    </row>
    <row r="39" spans="1:3" x14ac:dyDescent="0.25">
      <c r="A39" s="39" t="s">
        <v>205</v>
      </c>
      <c r="B39" s="22">
        <v>500000</v>
      </c>
      <c r="C39" s="22">
        <v>3033934</v>
      </c>
    </row>
    <row r="40" spans="1:3" x14ac:dyDescent="0.25">
      <c r="A40" s="39" t="s">
        <v>206</v>
      </c>
      <c r="B40" s="22">
        <v>1000000</v>
      </c>
      <c r="C40" s="22">
        <v>3448600</v>
      </c>
    </row>
    <row r="41" spans="1:3" x14ac:dyDescent="0.25">
      <c r="A41" s="39" t="s">
        <v>209</v>
      </c>
      <c r="B41" s="22">
        <v>100000</v>
      </c>
      <c r="C41" s="22">
        <v>234724.13</v>
      </c>
    </row>
    <row r="42" spans="1:3" x14ac:dyDescent="0.25">
      <c r="A42" s="39" t="s">
        <v>207</v>
      </c>
      <c r="B42" s="22">
        <v>11110000</v>
      </c>
      <c r="C42" s="22">
        <v>27481956.129999999</v>
      </c>
    </row>
    <row r="43" spans="1:3" ht="15.75" thickBot="1" x14ac:dyDescent="0.3">
      <c r="A43" s="39" t="s">
        <v>212</v>
      </c>
      <c r="B43" s="36">
        <v>0</v>
      </c>
      <c r="C43" s="37">
        <v>1697450.68</v>
      </c>
    </row>
    <row r="44" spans="1:3" x14ac:dyDescent="0.25">
      <c r="A44" s="24" t="s">
        <v>172</v>
      </c>
      <c r="B44" s="38">
        <f>SUM(B12:B43)</f>
        <v>1587391702</v>
      </c>
      <c r="C44" s="38">
        <f>SUM(C12:C43)</f>
        <v>2333476201.7899995</v>
      </c>
    </row>
    <row r="45" spans="1:3" x14ac:dyDescent="0.25">
      <c r="C45" s="22"/>
    </row>
    <row r="46" spans="1:3" x14ac:dyDescent="0.25">
      <c r="C46" s="27"/>
    </row>
    <row r="49" spans="1:3" ht="17.25" customHeight="1" x14ac:dyDescent="0.25">
      <c r="A49" s="18" t="s">
        <v>213</v>
      </c>
    </row>
    <row r="50" spans="1:3" ht="12" customHeight="1" thickBot="1" x14ac:dyDescent="0.3">
      <c r="A50" s="18" t="s">
        <v>217</v>
      </c>
      <c r="B50" s="40"/>
      <c r="C50" s="41"/>
    </row>
    <row r="51" spans="1:3" x14ac:dyDescent="0.25">
      <c r="A51" s="18" t="s">
        <v>218</v>
      </c>
      <c r="B51" s="53" t="s">
        <v>215</v>
      </c>
      <c r="C51" s="53"/>
    </row>
    <row r="52" spans="1:3" x14ac:dyDescent="0.25">
      <c r="A52" s="18" t="s">
        <v>214</v>
      </c>
      <c r="B52" s="28" t="s">
        <v>221</v>
      </c>
    </row>
    <row r="53" spans="1:3" x14ac:dyDescent="0.25">
      <c r="A53" s="18"/>
      <c r="B53"/>
    </row>
    <row r="54" spans="1:3" x14ac:dyDescent="0.25">
      <c r="A54" s="18"/>
      <c r="B54"/>
    </row>
    <row r="55" spans="1:3" x14ac:dyDescent="0.25">
      <c r="A55" s="18"/>
      <c r="B55"/>
    </row>
    <row r="56" spans="1:3" ht="15.75" thickBot="1" x14ac:dyDescent="0.3"/>
    <row r="57" spans="1:3" ht="30.75" thickBot="1" x14ac:dyDescent="0.3">
      <c r="A57" s="17" t="s">
        <v>1</v>
      </c>
    </row>
    <row r="58" spans="1:3" ht="45.75" thickBot="1" x14ac:dyDescent="0.3">
      <c r="A58" s="5" t="s">
        <v>2</v>
      </c>
    </row>
    <row r="59" spans="1:3" ht="90.75" thickBot="1" x14ac:dyDescent="0.3">
      <c r="A59" s="6" t="s">
        <v>3</v>
      </c>
    </row>
  </sheetData>
  <mergeCells count="5">
    <mergeCell ref="A7:C7"/>
    <mergeCell ref="B51:C51"/>
    <mergeCell ref="C9:C10"/>
    <mergeCell ref="A9:A10"/>
    <mergeCell ref="B9:B10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Aprobado 2022</vt:lpstr>
      <vt:lpstr>aprobado 2023 y modif.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Francisco Medina. Medina</cp:lastModifiedBy>
  <cp:lastPrinted>2023-04-05T15:06:34Z</cp:lastPrinted>
  <dcterms:created xsi:type="dcterms:W3CDTF">2021-07-29T18:58:50Z</dcterms:created>
  <dcterms:modified xsi:type="dcterms:W3CDTF">2023-04-05T15:06:36Z</dcterms:modified>
</cp:coreProperties>
</file>