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mez.danielam\Desktop\Portal Daniela  Para Subir Procesos  2023\10- Presupuesto\Septiembre 2023\"/>
    </mc:Choice>
  </mc:AlternateContent>
  <bookViews>
    <workbookView xWindow="0" yWindow="0" windowWidth="20490" windowHeight="7500"/>
  </bookViews>
  <sheets>
    <sheet name="LIB. SEPTIEMBRE 2023" sheetId="1" r:id="rId1"/>
  </sheets>
  <definedNames>
    <definedName name="_xlnm.Print_Titles" localSheetId="0">'LIB. SEPTIEMBRE 2023'!$1:$7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9" i="1" l="1"/>
  <c r="H273" i="1"/>
  <c r="H260" i="1"/>
  <c r="H244" i="1"/>
  <c r="H240" i="1"/>
  <c r="H228" i="1"/>
  <c r="H220" i="1"/>
  <c r="H209" i="1"/>
  <c r="H294" i="1" l="1"/>
  <c r="H204" i="1" l="1"/>
  <c r="H199" i="1"/>
  <c r="H175" i="1"/>
  <c r="H170" i="1" l="1"/>
  <c r="H146" i="1"/>
  <c r="H126" i="1"/>
  <c r="H110" i="1" l="1"/>
  <c r="H106" i="1"/>
  <c r="H104" i="1"/>
  <c r="H101" i="1"/>
  <c r="H95" i="1"/>
  <c r="H88" i="1"/>
  <c r="H83" i="1"/>
  <c r="H79" i="1"/>
  <c r="H60" i="1"/>
  <c r="H32" i="1"/>
  <c r="H22" i="1"/>
  <c r="H18" i="1"/>
  <c r="H16" i="1"/>
  <c r="H9" i="1"/>
  <c r="H299" i="1" l="1"/>
  <c r="B9" i="1"/>
  <c r="B16" i="1" s="1"/>
  <c r="B18" i="1" s="1"/>
  <c r="B21" i="1" s="1"/>
  <c r="B22" i="1" s="1"/>
  <c r="B32" i="1" l="1"/>
  <c r="B59" i="1" s="1"/>
  <c r="B60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3" i="1" s="1"/>
  <c r="B85" i="1" s="1"/>
  <c r="B86" i="1" s="1"/>
  <c r="B87" i="1" s="1"/>
  <c r="B88" i="1" s="1"/>
  <c r="B93" i="1" s="1"/>
  <c r="B94" i="1" s="1"/>
  <c r="B95" i="1" s="1"/>
  <c r="B99" i="1" s="1"/>
  <c r="B100" i="1" s="1"/>
  <c r="B101" i="1" s="1"/>
  <c r="B104" i="1" s="1"/>
  <c r="B106" i="1" s="1"/>
  <c r="B108" i="1" s="1"/>
  <c r="B109" i="1" s="1"/>
  <c r="B110" i="1" s="1"/>
  <c r="B126" i="1" s="1"/>
  <c r="B142" i="1" s="1"/>
  <c r="B143" i="1" s="1"/>
  <c r="B144" i="1" s="1"/>
  <c r="B145" i="1" s="1"/>
  <c r="B146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2" i="1" s="1"/>
  <c r="B173" i="1" s="1"/>
  <c r="B174" i="1" s="1"/>
  <c r="B175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2" i="1" s="1"/>
  <c r="B203" i="1" s="1"/>
  <c r="B204" i="1" s="1"/>
  <c r="B207" i="1" s="1"/>
  <c r="B208" i="1" s="1"/>
  <c r="B209" i="1" s="1"/>
  <c r="B213" i="1" s="1"/>
  <c r="B214" i="1" s="1"/>
  <c r="B215" i="1" s="1"/>
  <c r="B216" i="1" s="1"/>
  <c r="B217" i="1" s="1"/>
  <c r="B218" i="1" s="1"/>
  <c r="B219" i="1" s="1"/>
  <c r="B220" i="1" s="1"/>
  <c r="B222" i="1" s="1"/>
  <c r="B223" i="1" s="1"/>
  <c r="B224" i="1" s="1"/>
  <c r="B225" i="1" s="1"/>
  <c r="B226" i="1" s="1"/>
  <c r="B227" i="1" s="1"/>
  <c r="B228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2" i="1" s="1"/>
  <c r="B243" i="1" s="1"/>
  <c r="B244" i="1" s="1"/>
  <c r="B256" i="1" s="1"/>
  <c r="B257" i="1" s="1"/>
  <c r="B258" i="1" s="1"/>
  <c r="B259" i="1" s="1"/>
  <c r="B260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88" i="1" s="1"/>
  <c r="B289" i="1" s="1"/>
  <c r="B290" i="1" s="1"/>
  <c r="B291" i="1" s="1"/>
  <c r="B292" i="1" s="1"/>
  <c r="B293" i="1" s="1"/>
  <c r="B294" i="1" s="1"/>
  <c r="B296" i="1" s="1"/>
  <c r="B297" i="1" s="1"/>
  <c r="B298" i="1" s="1"/>
</calcChain>
</file>

<file path=xl/sharedStrings.xml><?xml version="1.0" encoding="utf-8"?>
<sst xmlns="http://schemas.openxmlformats.org/spreadsheetml/2006/main" count="844" uniqueCount="641">
  <si>
    <t>NO.</t>
  </si>
  <si>
    <t>FECHA 
FACTURA</t>
  </si>
  <si>
    <t>NO. COMPROB. NCF</t>
  </si>
  <si>
    <t>BENEFICIARIO</t>
  </si>
  <si>
    <t>CONCEPTO</t>
  </si>
  <si>
    <t>MONTO FACTURADO</t>
  </si>
  <si>
    <t>MONTO PAGADO</t>
  </si>
  <si>
    <t>FECHA DE PAGO</t>
  </si>
  <si>
    <t>LIB.</t>
  </si>
  <si>
    <t>B1500000225</t>
  </si>
  <si>
    <t>COMPANIA DOMINICANA DE TELEFONOS C POR A</t>
  </si>
  <si>
    <t>B1500000031</t>
  </si>
  <si>
    <t>01/06/2023</t>
  </si>
  <si>
    <t>B1500000066</t>
  </si>
  <si>
    <t>10/02/2023</t>
  </si>
  <si>
    <t>05/05/2023</t>
  </si>
  <si>
    <t>08/05/2023</t>
  </si>
  <si>
    <t>B1500000032</t>
  </si>
  <si>
    <t>19/05/2023</t>
  </si>
  <si>
    <t>B1500000184</t>
  </si>
  <si>
    <t>01/07/2023</t>
  </si>
  <si>
    <t>B1500000162</t>
  </si>
  <si>
    <t>NILKA RAMIREZ</t>
  </si>
  <si>
    <t>B1500000189</t>
  </si>
  <si>
    <t>03/07/2023</t>
  </si>
  <si>
    <t>12/01/2023</t>
  </si>
  <si>
    <t>11/01/2023</t>
  </si>
  <si>
    <t>B1500000186</t>
  </si>
  <si>
    <t>23/03/2023</t>
  </si>
  <si>
    <t>29/03/2023</t>
  </si>
  <si>
    <t>JUANA MARITZA GUILLEN LIRANZO</t>
  </si>
  <si>
    <t>B1500000058</t>
  </si>
  <si>
    <t>B1500000059</t>
  </si>
  <si>
    <t>04/07/2023</t>
  </si>
  <si>
    <t>10/07/2023</t>
  </si>
  <si>
    <t>B1500000175</t>
  </si>
  <si>
    <t>PLAZA DE COMUNICACIONES Y SERVICIOS AIMEE, SRL (DORADA)</t>
  </si>
  <si>
    <t>B1500000180</t>
  </si>
  <si>
    <t>15/03/2023</t>
  </si>
  <si>
    <t>B1500000016</t>
  </si>
  <si>
    <t>CLARA LUCIANO AQUINO</t>
  </si>
  <si>
    <t>B1500000206</t>
  </si>
  <si>
    <t>B1500000017</t>
  </si>
  <si>
    <t>17/07/2023</t>
  </si>
  <si>
    <t>09/11/2022</t>
  </si>
  <si>
    <t>15/12/2022</t>
  </si>
  <si>
    <t>B1500000163</t>
  </si>
  <si>
    <t>B1500000174</t>
  </si>
  <si>
    <t>B1500000150</t>
  </si>
  <si>
    <t>B1500000528</t>
  </si>
  <si>
    <t>08/07/2023</t>
  </si>
  <si>
    <t>B1500000529</t>
  </si>
  <si>
    <t>B1500000530</t>
  </si>
  <si>
    <t>11/07/2023</t>
  </si>
  <si>
    <t>B1500000584</t>
  </si>
  <si>
    <t>21/08/2023</t>
  </si>
  <si>
    <t>B1500000543</t>
  </si>
  <si>
    <t>21/07/2023</t>
  </si>
  <si>
    <t>B1500000565</t>
  </si>
  <si>
    <t>01/08/2023</t>
  </si>
  <si>
    <t>B1500000538</t>
  </si>
  <si>
    <t>15/07/2023</t>
  </si>
  <si>
    <t>SEGUROS UNIVERSAL C POR A</t>
  </si>
  <si>
    <t>01/09/2023 </t>
  </si>
  <si>
    <t>B1500010581</t>
  </si>
  <si>
    <t>18/08/2023</t>
  </si>
  <si>
    <t>B1500010545</t>
  </si>
  <si>
    <t>B1500000203</t>
  </si>
  <si>
    <t>B1500000205</t>
  </si>
  <si>
    <t>29/05/2023</t>
  </si>
  <si>
    <t>CONSORCIO ENERGETICO PUNTA CANA MACAO S A</t>
  </si>
  <si>
    <t>B1500014569</t>
  </si>
  <si>
    <t>04/09/2023 </t>
  </si>
  <si>
    <t>B1500000158</t>
  </si>
  <si>
    <t>12/10/2022</t>
  </si>
  <si>
    <t>08/11/2022</t>
  </si>
  <si>
    <t>B1500000164</t>
  </si>
  <si>
    <t>18/11/2022</t>
  </si>
  <si>
    <t>B1500000172</t>
  </si>
  <si>
    <t>22/12/2022</t>
  </si>
  <si>
    <t>B1500000167</t>
  </si>
  <si>
    <t>01/12/2022</t>
  </si>
  <si>
    <t>B1500000168</t>
  </si>
  <si>
    <t>06/12/2022</t>
  </si>
  <si>
    <t>B1500000170</t>
  </si>
  <si>
    <t>09/12/2022</t>
  </si>
  <si>
    <t>B1500000171</t>
  </si>
  <si>
    <t>B1500000165</t>
  </si>
  <si>
    <t>23/11/2022</t>
  </si>
  <si>
    <t>B1500000173</t>
  </si>
  <si>
    <t>B1500000202</t>
  </si>
  <si>
    <t>16/01/2023</t>
  </si>
  <si>
    <t>B1500000176</t>
  </si>
  <si>
    <t>19/01/2023</t>
  </si>
  <si>
    <t>B1500000177</t>
  </si>
  <si>
    <t>B1500000179</t>
  </si>
  <si>
    <t>24/01/2023</t>
  </si>
  <si>
    <t>27/01/2023</t>
  </si>
  <si>
    <t>B1500000181</t>
  </si>
  <si>
    <t>02/02/2023</t>
  </si>
  <si>
    <t>B1500000182</t>
  </si>
  <si>
    <t>07/02/2023</t>
  </si>
  <si>
    <t>B1500000183</t>
  </si>
  <si>
    <t>09/02/2023</t>
  </si>
  <si>
    <t>B1500000185</t>
  </si>
  <si>
    <t>16/02/2023</t>
  </si>
  <si>
    <t>20/02/2023</t>
  </si>
  <si>
    <t>B1500000187</t>
  </si>
  <si>
    <t>21/02/2023</t>
  </si>
  <si>
    <t>B1500000188</t>
  </si>
  <si>
    <t>23/02/2023</t>
  </si>
  <si>
    <t>02/03/2023</t>
  </si>
  <si>
    <t>B1500000190</t>
  </si>
  <si>
    <t>07/03/2023</t>
  </si>
  <si>
    <t>B1500000192</t>
  </si>
  <si>
    <t>B1500000193</t>
  </si>
  <si>
    <t>B1500000194</t>
  </si>
  <si>
    <t>B1500000195</t>
  </si>
  <si>
    <t>12/04/2023</t>
  </si>
  <si>
    <t>B1500000197</t>
  </si>
  <si>
    <t>19/04/2023</t>
  </si>
  <si>
    <t>B1500000198</t>
  </si>
  <si>
    <t>24/04/2023</t>
  </si>
  <si>
    <t>B1500000199</t>
  </si>
  <si>
    <t>B1500000200</t>
  </si>
  <si>
    <t>11/05/2023</t>
  </si>
  <si>
    <t>B1500000201</t>
  </si>
  <si>
    <t>B1500000196</t>
  </si>
  <si>
    <t>B1500000015</t>
  </si>
  <si>
    <t>B1500000021</t>
  </si>
  <si>
    <t>B1500000019</t>
  </si>
  <si>
    <t>B1500000020</t>
  </si>
  <si>
    <t>B1500000018</t>
  </si>
  <si>
    <t>YOANIA EDUVIGES DIAZ CALDERON</t>
  </si>
  <si>
    <t>B1500000051</t>
  </si>
  <si>
    <t>B1500000488</t>
  </si>
  <si>
    <t>B1500000265</t>
  </si>
  <si>
    <t>B1500000409</t>
  </si>
  <si>
    <t>06/09/2023 </t>
  </si>
  <si>
    <t>B1500000479</t>
  </si>
  <si>
    <t>B1500000154</t>
  </si>
  <si>
    <t>E450000014749</t>
  </si>
  <si>
    <t>B1500000394</t>
  </si>
  <si>
    <t>B1500000300</t>
  </si>
  <si>
    <t>08/08/2023</t>
  </si>
  <si>
    <t>B1500000228</t>
  </si>
  <si>
    <t>11/08/2023</t>
  </si>
  <si>
    <t>B1500000227</t>
  </si>
  <si>
    <t>10/08/2023</t>
  </si>
  <si>
    <t>B1500000226</t>
  </si>
  <si>
    <t>B1500000587</t>
  </si>
  <si>
    <t>B1500000568</t>
  </si>
  <si>
    <t>E450000016853</t>
  </si>
  <si>
    <t>B1500000056</t>
  </si>
  <si>
    <t>B1500162516</t>
  </si>
  <si>
    <t>27/07/2023</t>
  </si>
  <si>
    <t>B1500162697</t>
  </si>
  <si>
    <t>05/08/2023</t>
  </si>
  <si>
    <t>B1500163006</t>
  </si>
  <si>
    <t>07/08/2023</t>
  </si>
  <si>
    <t>B1500163002</t>
  </si>
  <si>
    <t>03/08/2023</t>
  </si>
  <si>
    <t>B1500162929</t>
  </si>
  <si>
    <t>B1500000079</t>
  </si>
  <si>
    <t>25/08/2023</t>
  </si>
  <si>
    <t>B1500000057</t>
  </si>
  <si>
    <t>B1500000159</t>
  </si>
  <si>
    <t>B1500000046</t>
  </si>
  <si>
    <t>07/09/2023 </t>
  </si>
  <si>
    <t>B1500000231</t>
  </si>
  <si>
    <t>17/08/2023</t>
  </si>
  <si>
    <t>B1500000233</t>
  </si>
  <si>
    <t>B1500000232</t>
  </si>
  <si>
    <t>B1500000002</t>
  </si>
  <si>
    <t>31/07/2023</t>
  </si>
  <si>
    <t>B1500000001</t>
  </si>
  <si>
    <t>24/07/2023</t>
  </si>
  <si>
    <t>B1500007743</t>
  </si>
  <si>
    <t>30/08/2023</t>
  </si>
  <si>
    <t>B1500007474</t>
  </si>
  <si>
    <t>ITCORP GONGLOSS, SRL</t>
  </si>
  <si>
    <t>B1500000739</t>
  </si>
  <si>
    <t>B1500003466</t>
  </si>
  <si>
    <t>AYUNTAMIENTO DEL DISTRITO NACIONAL</t>
  </si>
  <si>
    <t>B1500042276</t>
  </si>
  <si>
    <t>02/05/2023</t>
  </si>
  <si>
    <t>B1500044842</t>
  </si>
  <si>
    <t>B1500042369</t>
  </si>
  <si>
    <t>B1500042614</t>
  </si>
  <si>
    <t>B1500042970</t>
  </si>
  <si>
    <t>B1500043018</t>
  </si>
  <si>
    <t>B1500043063</t>
  </si>
  <si>
    <t>B1500043308</t>
  </si>
  <si>
    <t>B1500043729</t>
  </si>
  <si>
    <t>B1500043777</t>
  </si>
  <si>
    <t>B1500043822</t>
  </si>
  <si>
    <t>B1500044067</t>
  </si>
  <si>
    <t>B1500044504</t>
  </si>
  <si>
    <t>B1500044552</t>
  </si>
  <si>
    <t>B1500044597</t>
  </si>
  <si>
    <t>B1500042324</t>
  </si>
  <si>
    <t>B1500000132</t>
  </si>
  <si>
    <t>B1500000152</t>
  </si>
  <si>
    <t>B1500000134</t>
  </si>
  <si>
    <t>B1500000135</t>
  </si>
  <si>
    <t>B1500000137</t>
  </si>
  <si>
    <t>30/05/2023</t>
  </si>
  <si>
    <t>B1500000138</t>
  </si>
  <si>
    <t>B1500000139</t>
  </si>
  <si>
    <t>B1500000140</t>
  </si>
  <si>
    <t>B1500000143</t>
  </si>
  <si>
    <t>29/06/2023</t>
  </si>
  <si>
    <t>B1500000144</t>
  </si>
  <si>
    <t>B1500000145</t>
  </si>
  <si>
    <t>B1500000146</t>
  </si>
  <si>
    <t>B1500000149</t>
  </si>
  <si>
    <t>B1500000151</t>
  </si>
  <si>
    <t>B1500000133</t>
  </si>
  <si>
    <t>INVERSIONES DLP, SRL</t>
  </si>
  <si>
    <t>EDENORTE DOMINICANA S A</t>
  </si>
  <si>
    <t>B1500371061</t>
  </si>
  <si>
    <t>B1500376706</t>
  </si>
  <si>
    <t>B1500374915</t>
  </si>
  <si>
    <t>04/08/2023</t>
  </si>
  <si>
    <t>B1500375028</t>
  </si>
  <si>
    <t>B1500375389</t>
  </si>
  <si>
    <t>B1500375562</t>
  </si>
  <si>
    <t>B1500375725</t>
  </si>
  <si>
    <t>B1500375751</t>
  </si>
  <si>
    <t>B1500375781</t>
  </si>
  <si>
    <t>B1500375829</t>
  </si>
  <si>
    <t>B1500375864</t>
  </si>
  <si>
    <t>B1500375990</t>
  </si>
  <si>
    <t>B1500376086</t>
  </si>
  <si>
    <t>B1500376167</t>
  </si>
  <si>
    <t>B1500374914</t>
  </si>
  <si>
    <t>B1500007690</t>
  </si>
  <si>
    <t>WILLIAM IGNACIO DE JESUS CALDERON SENCION</t>
  </si>
  <si>
    <t>BERKY BIENVENIDA DEL C ACOSTA GUZMAN</t>
  </si>
  <si>
    <t>B1500000061</t>
  </si>
  <si>
    <t>E450000015768</t>
  </si>
  <si>
    <t>11/09/2023 </t>
  </si>
  <si>
    <t>B1500000410</t>
  </si>
  <si>
    <t>B1500000490</t>
  </si>
  <si>
    <t>B1500000207</t>
  </si>
  <si>
    <t>B1500003771</t>
  </si>
  <si>
    <t>B1500003770</t>
  </si>
  <si>
    <t>B1500001857</t>
  </si>
  <si>
    <t>BANCO DE RESERVA DE LA REP. DOM. BANCO SERVICIOS MULTIPLES, SA</t>
  </si>
  <si>
    <t>B1500000026</t>
  </si>
  <si>
    <t>31/08/2023</t>
  </si>
  <si>
    <t>B1500000029</t>
  </si>
  <si>
    <t>B1500000028</t>
  </si>
  <si>
    <t>B1500000027</t>
  </si>
  <si>
    <t>INMOBILIARIA MPT, SRL</t>
  </si>
  <si>
    <t>MANUEL EMILIO MINYETY</t>
  </si>
  <si>
    <t>B1500000024</t>
  </si>
  <si>
    <t>B1500000600</t>
  </si>
  <si>
    <t>20/09/2023 </t>
  </si>
  <si>
    <t>B1500000305</t>
  </si>
  <si>
    <t>B1500000323</t>
  </si>
  <si>
    <t>SELMIRA BAEZ ACOSTA</t>
  </si>
  <si>
    <t>INMOBILIARIA Y CONSTRUCTORA LUJO, SRL</t>
  </si>
  <si>
    <t>B1500000063</t>
  </si>
  <si>
    <t>DIDEROT MATEO BRITO</t>
  </si>
  <si>
    <t>B1500000083</t>
  </si>
  <si>
    <t>HV MEDISOLUTIONS SRL</t>
  </si>
  <si>
    <t>B1500000642</t>
  </si>
  <si>
    <t>NIDIA YOLANDA SANTANA SANCHEZ</t>
  </si>
  <si>
    <t>B1500000047</t>
  </si>
  <si>
    <t>JOSEFINA DE LOS SANTOS SALCE</t>
  </si>
  <si>
    <t>21/09/2023 </t>
  </si>
  <si>
    <t>B1500000111</t>
  </si>
  <si>
    <t>NOE ENRIQUE LIZARDO SANCHEZ</t>
  </si>
  <si>
    <t>ANFREILY WILBERTO PERALTA PERDOMO</t>
  </si>
  <si>
    <t>B1500000091</t>
  </si>
  <si>
    <t>B1500000040</t>
  </si>
  <si>
    <t>B1500001804</t>
  </si>
  <si>
    <t>B1500000073</t>
  </si>
  <si>
    <t>B1500000076</t>
  </si>
  <si>
    <t>B1500000074</t>
  </si>
  <si>
    <t>B1500000097-2</t>
  </si>
  <si>
    <t>B1500000097</t>
  </si>
  <si>
    <t>IVONNE ERANIA ADAMES KARAM DE GARCIA</t>
  </si>
  <si>
    <t>27/09/2023 </t>
  </si>
  <si>
    <t>B1500000107</t>
  </si>
  <si>
    <t>B1500000112</t>
  </si>
  <si>
    <t>12/09/2023</t>
  </si>
  <si>
    <t>B1500000108</t>
  </si>
  <si>
    <t>29/08/2023</t>
  </si>
  <si>
    <t>B&amp;F MERCANTIL, SRL</t>
  </si>
  <si>
    <t>B1500000672</t>
  </si>
  <si>
    <t>B1500000075</t>
  </si>
  <si>
    <t>CORPORACION DE ACUEDUCTO Y ALCANTARILLADO DE SANTIAGO</t>
  </si>
  <si>
    <t>B1500028038</t>
  </si>
  <si>
    <t>B1500028876</t>
  </si>
  <si>
    <t>05/09/2023</t>
  </si>
  <si>
    <t>B1500028510</t>
  </si>
  <si>
    <t>B1500028403</t>
  </si>
  <si>
    <t>B1500000273</t>
  </si>
  <si>
    <t>B1500000042</t>
  </si>
  <si>
    <t>B1500000269</t>
  </si>
  <si>
    <t>B1500000081</t>
  </si>
  <si>
    <t>B1500000299</t>
  </si>
  <si>
    <t>B1500000034</t>
  </si>
  <si>
    <t>B1500000191</t>
  </si>
  <si>
    <t>11/09/2023</t>
  </si>
  <si>
    <t>28/08/2023</t>
  </si>
  <si>
    <t>B1500000109</t>
  </si>
  <si>
    <t>JOSE JIMENEZ ANTENA</t>
  </si>
  <si>
    <t>RAYSA ROSANNA LARA CAMPOS</t>
  </si>
  <si>
    <t>ALBERTO FRANCISCO CARIAS GUIZADO</t>
  </si>
  <si>
    <t>B1500000272</t>
  </si>
  <si>
    <t>B1500000270</t>
  </si>
  <si>
    <t>B1500002912</t>
  </si>
  <si>
    <t>22/08/2023</t>
  </si>
  <si>
    <t>B1500002895</t>
  </si>
  <si>
    <t>B1500001201</t>
  </si>
  <si>
    <t>BELQUIS MARIA LAPAIX DE DOÑE</t>
  </si>
  <si>
    <t>B1500000609</t>
  </si>
  <si>
    <t>JORGE STARLING TIBURCIO HERNANDEZ</t>
  </si>
  <si>
    <t>28/09/2023 </t>
  </si>
  <si>
    <t>SORAYA DEL CORAZON DE J PERALTA</t>
  </si>
  <si>
    <t>B1500000124</t>
  </si>
  <si>
    <t>DAVID TURBI CABRERA</t>
  </si>
  <si>
    <t>RAFAEL LEONIDAS INOA VELEZ</t>
  </si>
  <si>
    <t>B1500000115</t>
  </si>
  <si>
    <t>PEDRO NELSON FELIZ MONTES DE OCA</t>
  </si>
  <si>
    <t>DULCE MARIA ULERIO DE ALVAREZ</t>
  </si>
  <si>
    <t>B1500000795</t>
  </si>
  <si>
    <t>22/06/2023</t>
  </si>
  <si>
    <t>B1500000775</t>
  </si>
  <si>
    <t>20/04/2023</t>
  </si>
  <si>
    <t>B1500001744</t>
  </si>
  <si>
    <t>09/08/2023</t>
  </si>
  <si>
    <t>B1500001745</t>
  </si>
  <si>
    <t>B1500001746</t>
  </si>
  <si>
    <t>B1500001863</t>
  </si>
  <si>
    <t>04/09/2023</t>
  </si>
  <si>
    <t>B1500001864</t>
  </si>
  <si>
    <t>B1500001871</t>
  </si>
  <si>
    <t>B1500001866</t>
  </si>
  <si>
    <t>B1500001867</t>
  </si>
  <si>
    <t>B1500001868</t>
  </si>
  <si>
    <t>B1500001869</t>
  </si>
  <si>
    <t>B1500001870</t>
  </si>
  <si>
    <t>B1500001865</t>
  </si>
  <si>
    <t>VENERADA BRITO ZARZUELA</t>
  </si>
  <si>
    <t>B1500000417</t>
  </si>
  <si>
    <t>ENGELS EMERSON RAMIREZ LUGO</t>
  </si>
  <si>
    <t>B1500000004</t>
  </si>
  <si>
    <t>B1500000003</t>
  </si>
  <si>
    <t>B1500000005</t>
  </si>
  <si>
    <t>B1500000673</t>
  </si>
  <si>
    <t>ANTONIO FIGUEROA PEÑA</t>
  </si>
  <si>
    <t>B1500000080</t>
  </si>
  <si>
    <t>B1500000052</t>
  </si>
  <si>
    <t>B1500000291</t>
  </si>
  <si>
    <t>B1500001312</t>
  </si>
  <si>
    <t>B1500000524</t>
  </si>
  <si>
    <t>B1500000841</t>
  </si>
  <si>
    <t>B1500000847</t>
  </si>
  <si>
    <t>B1500396968</t>
  </si>
  <si>
    <t>B1500401149</t>
  </si>
  <si>
    <t>B1500397412</t>
  </si>
  <si>
    <t>B1500397413</t>
  </si>
  <si>
    <t>B1500397646</t>
  </si>
  <si>
    <t>B1500398075</t>
  </si>
  <si>
    <t>B1500398540</t>
  </si>
  <si>
    <t>B1500398939</t>
  </si>
  <si>
    <t>B1500399325</t>
  </si>
  <si>
    <t>B1500399766</t>
  </si>
  <si>
    <t>B1500400149</t>
  </si>
  <si>
    <t>B1500400247</t>
  </si>
  <si>
    <t>B1500400778</t>
  </si>
  <si>
    <t>B1500400931</t>
  </si>
  <si>
    <t>B1500396999</t>
  </si>
  <si>
    <t>B1500002269</t>
  </si>
  <si>
    <t>BENILDA MESA PEREZ</t>
  </si>
  <si>
    <t>SEGURO NACIONAL DE SALUD</t>
  </si>
  <si>
    <t>B1500009480</t>
  </si>
  <si>
    <t>OMAR ENRIQUE MONTES DE OCA</t>
  </si>
  <si>
    <t>29/09/2023 </t>
  </si>
  <si>
    <t>B1500003859</t>
  </si>
  <si>
    <t>CELLEDIUM S A</t>
  </si>
  <si>
    <t>B1500010599</t>
  </si>
  <si>
    <t>B1500010615</t>
  </si>
  <si>
    <t>MARIA DOMINGA CASTILLO BERROA</t>
  </si>
  <si>
    <t>B1500000008</t>
  </si>
  <si>
    <t>B1500000067</t>
  </si>
  <si>
    <t>B1500000085</t>
  </si>
  <si>
    <t>TOTAL GENERAL</t>
  </si>
  <si>
    <t>CESAR ALEXANDER ALCANTARA VALDEZ</t>
  </si>
  <si>
    <t>PAGO POR NOTIFICACIÓN DE ACTOS DE ALGUACÍL.</t>
  </si>
  <si>
    <t>ESTACIÓN DE SERVICIOS CORAL, SRL</t>
  </si>
  <si>
    <t>COMPRA DE COMBUSTIBLE A GRANEL PARA SER USADO EN LAS PLANTAS ELÉCTRICAS DE LA INSTITUCIÓN</t>
  </si>
  <si>
    <t>PAGO SEGURO COMPLEMENTARIO DEL PERSONAL DE CONANI</t>
  </si>
  <si>
    <t>QUALIPHARMA, SRL</t>
  </si>
  <si>
    <t>CONTRATACIÓN DE LOS SERVICIOS DE UNA FARMACIA PARA SUPLIR NECESIDADES A NNA</t>
  </si>
  <si>
    <t>SERVICIO DE ENERGÍA ELÉCTRICA DE LA OFICINA MUNICIPAL BÁVARO</t>
  </si>
  <si>
    <t>ADQUISICIÓN DE MEDICAMENTOS, INSUMOS Y EQUIPOS MÉDICOS PARA SER UTILIZADOS POR LOS NNA</t>
  </si>
  <si>
    <t>SERVICIOS KEISER, SRL</t>
  </si>
  <si>
    <t>SERVICIOS DE TRANSPORTE ESCOLAR PARA LOS NNA DEL HOGAR DE PASO CENTRO PADRE LUIS ROSARIO</t>
  </si>
  <si>
    <t>HONORARIO NOTARIO PÚBLICO POR LEGALIZACIÓN DE FIRMAS EN 15 ACTOS</t>
  </si>
  <si>
    <t>SERVICIO DE TRANSPORTE TAXI LA RUBIA, SRL</t>
  </si>
  <si>
    <t>CONTRATACIÓN DE LOS SERVICIOS DE ALQUILER DE TRANSPORTE ESCOLAR PARA EL HOGAR DE PASO AZUA</t>
  </si>
  <si>
    <t>ADQUISICIÓN DE COMBUSTIBLE A GRANEL PARA LAS PLANTAS DE LA INSTITUCIÓN</t>
  </si>
  <si>
    <t>AYARILIS SÁNCHEZ DE MEJIA</t>
  </si>
  <si>
    <t>PAGO POR LEGALIZACIÓN DE FIRMAS EN 07 ACTOS</t>
  </si>
  <si>
    <t>MARGARITA ROSARIO GARCIA DE BENAVIDES</t>
  </si>
  <si>
    <t>PAGO HONORARIOS POR NOTIFICACIÓN DE 4 ACTOS DE SENTENCIAS</t>
  </si>
  <si>
    <t>GRUPO SUPERALBA, SRL</t>
  </si>
  <si>
    <t xml:space="preserve">ADQUISICIÓN DE ALIMENTOS (CARNES) PARA USO EN LOS HOGARES DE PASO Y OFICINA PRINCIPAL </t>
  </si>
  <si>
    <t>NELIDE GROUP, SRL</t>
  </si>
  <si>
    <t>ADQUISICIÓN DE ALIMENTOS (VÍVERES) PARA USO EN LOS HOGARES DE PASO DE LA INSTITUCIÓN</t>
  </si>
  <si>
    <t>SERVICIO DE CAPACITACIÓN EN EL CURSO MODULAR DEFENSIVO (RELACIONES HUMANAS EN EL TRÁNSITO Y COMPORTAMIENTOS DE LOS ACTORES EN LAS VÍAS</t>
  </si>
  <si>
    <t>PAGO SERVICIOS DE INTERNET HOGAR MOISÉS, SEGÚN LA CTA. 787565746</t>
  </si>
  <si>
    <t>ARS MONUMENTAL, SA</t>
  </si>
  <si>
    <t>SEGURO COMPLEMENTARIO DEL PERSONAL DE CONANI</t>
  </si>
  <si>
    <t>NEOAGRO, SRL</t>
  </si>
  <si>
    <t>ADQUISICIÓN DE CONDIMENTOS, CONSERVAS, BEBIDAS, CHOCOLATES, AZUCARES Y PRODUCTOS DE CONFITERÍA PARA USO DE LOS HOGARES DE PASO DE LA INSTITUCIÓN</t>
  </si>
  <si>
    <t>LAUDIO AUDIOLOGÍA, SRL</t>
  </si>
  <si>
    <t>REALIZACIÓN DE ESTUDIOS MÉDICOS A LOS NNA ALBERGADOS EN LOS HOGARES DE PASO Y DEMÁS DEPENDENCIAS DE LA INSTITUCIÓN</t>
  </si>
  <si>
    <t>INVERSIONES REINY, SRL</t>
  </si>
  <si>
    <t>ADQUISICIÓN DE FRUTAS Y VEGETALES PARA CONSUMO DE LOS HOGARES DE PASO Y OFICINA PRINCIPAL</t>
  </si>
  <si>
    <t>PAGO SERVICIOS TELEFÓNICO CELULAR (FLOTAS) DE CONANI</t>
  </si>
  <si>
    <t>PAGO ALQUILER OFICINA MUNICIPAL HAINA</t>
  </si>
  <si>
    <t>PAGO SUMINISTRO Y DISTRIBUCIÓN DE AGUA EMBOTELLADA DE 5 GALONES PARA USO DE HOGARES DE PASO Y OFICINA PRINCIPAL</t>
  </si>
  <si>
    <t>LAVANDERIA ALWAYS CLEAN MDB, SRL</t>
  </si>
  <si>
    <t xml:space="preserve">SERVICIO DE LAVADO Y PLANCHADO DE MANTELERÍAS Y BAMBALINAS DE LA OFICINA PRINCIPAL </t>
  </si>
  <si>
    <t>PAGO DE ALQUILER OFICINA MUNICIPAL CONSTANZA</t>
  </si>
  <si>
    <t>SARA GUADALUPE SUAREZ LORA</t>
  </si>
  <si>
    <t>PAGO ALQUILER DE OFICINA MUNICIPAL SALCEDO, CORRESPONDIENTE AL COMPLETIVO DEL MES DE MAYO Y LOS MESES DE JUNIO A AGOSTO</t>
  </si>
  <si>
    <t>NIURKA DE LOS ANGELES FERNANDEZ BRUNO</t>
  </si>
  <si>
    <t>PAGO ALQUILER OFICINA MUNICIPAL DE SABANA DE LA MAR</t>
  </si>
  <si>
    <t>PAGO ALQUILER DE LA OFICINA MUNICIPAL CABRERA</t>
  </si>
  <si>
    <t>HIELO Y AGUA BUENA, SRL</t>
  </si>
  <si>
    <t>SUMINISTRO Y DISTRIBUCIÓN DE AGUA EMBOTELLADA DE 5 GALONES PARA SER USADOS EN LOS HOGARES DE PASO Y LA OFICINA PRINCIPAL</t>
  </si>
  <si>
    <t>ADQUISICIÓN DE MATERIALES PARA CABLEADO ESTRUCTURADO CON FINES DE REFORZAR LA SEGURIDAD PERIMETRAL DE LA INSTITUCIÓN</t>
  </si>
  <si>
    <t>CORPORACIÓN DOMINICANA DE RADIO Y TELEVISIÓN, SRL</t>
  </si>
  <si>
    <t>SERVICIOS EN COLOCACIÓN DE PUBLICACIÓN EN MEDIOS NACIONALES, LA CAMPAÑA PUBLICITARIA TOMA EL CONTROL PONLO EN PAUSA</t>
  </si>
  <si>
    <t>PAGO POR CONCEPTO DE RECOGIDA DE BASURA</t>
  </si>
  <si>
    <t>COSTA DE PRATE, SRL</t>
  </si>
  <si>
    <t>SERVICIOS EN COLOCACIÓN DE PUBLICACIÓN</t>
  </si>
  <si>
    <t>GRUPO BADUI, SRL</t>
  </si>
  <si>
    <t>MDL ENTERTAIMENT, SRL</t>
  </si>
  <si>
    <t>ANTICIPO 20% PARA ADQUSICIÓN DE ALIMENTOS, CEREALES, LEGUMBRES Y HUEVOS</t>
  </si>
  <si>
    <t xml:space="preserve">PAGO POR SERVICIO DE SUMINISTRO DE ELECTRICIDAD </t>
  </si>
  <si>
    <t>CORPORACIÓN ESTATAL DE RADIO Y TELEVISIÓN (CERTV)</t>
  </si>
  <si>
    <t xml:space="preserve">PAGO 10% PRESUPUESTO PUBLICIDAD Y PROPAGANDA </t>
  </si>
  <si>
    <t>PAGO ALQUILER DEL INMUEBLE QUE ALOJA LA OFICINA MUNICIPAL DE AZUA</t>
  </si>
  <si>
    <t>ANTICIPO DEL 20% ADQUISICIÓN DE ALIMENTOS PARA SER USADOS EN LOS HOGARES DE PASO</t>
  </si>
  <si>
    <t>PAGO ALQUILER OFICINA MUNICIPAL DE COTUÍ</t>
  </si>
  <si>
    <t>PAGO SERVICIO TELEFÓNICO DE LA CUENTA NO. 713713398</t>
  </si>
  <si>
    <t>ROQUES MARTINEZ &amp; ASOCIADOS, SRL</t>
  </si>
  <si>
    <t xml:space="preserve">SERVICIO DE NOTARIO PUBLICO POR LA INSTRUMENTACIÓN DEL ACTO </t>
  </si>
  <si>
    <t>PAGO ALQUILER DEL INMUEBLE QUE ALOJA EL HOGAR DE PASO DE AZUA</t>
  </si>
  <si>
    <t>GRUPO RETMOX, SRL</t>
  </si>
  <si>
    <t>POR SERVICIOS DE FUMIGACIÓN EN LOS HOGARES DE PASO, OFICINAS REGIONALES Y SEDE CENTRAL</t>
  </si>
  <si>
    <t>MAPFRE SALUD ARS, S.A.</t>
  </si>
  <si>
    <t>PAGO POR CONCEPTO DE SEGURO COMPLEMENTARIO DEL PERSONAL DE CONANI</t>
  </si>
  <si>
    <t>PAGO COMPLETIVO MES DE AGOSTO DE 2023, CORRESPONDIENTE AL CONTRATO (CORPORACIÓN 422189) DE TARJETAS DE CRÉDITO EMPRESARIAL POR COMBUSTIBLE</t>
  </si>
  <si>
    <t>NEGOCIADO INFANTE, SRL</t>
  </si>
  <si>
    <t>PAGO POR ALQUILER Y MANTENIMIENTO DE LA OFICINA REGIONAL CIBAO NORTE</t>
  </si>
  <si>
    <t>CENTRO AUTOMOTRIZ REMESA, SRL</t>
  </si>
  <si>
    <t>SERVICIOS DE MANTENIMIENTO PREVENTIVO Y CORRECTIVO PARA LA FLOTILLA VEHICULAR</t>
  </si>
  <si>
    <t>PAGO ALQUILER Y MANTENIMIENTO OFICINA MUNICIPAL BÁVARO-VERÓN</t>
  </si>
  <si>
    <t>ALQUILER OFICINA MUNICIPAL SAN JOSÉ DE OCOA</t>
  </si>
  <si>
    <t>REALIZACIÓN DE ESTUDIOS MÉDICOS A LOS NNA ALBERGADOS EN LOS HOGARES DE PASO</t>
  </si>
  <si>
    <t>SERVI-MAS 1, SRL</t>
  </si>
  <si>
    <t>ADQUISICIÓN DE ALIMENTOS PARA SER USADOS EN LOS HOGARES DE PASO Y OFICINA PRINCIPAL</t>
  </si>
  <si>
    <t>ADQUISICIÓN DE CONDIMENTOS, CONSERVAS, BEBIDAS, CHOCOLATES, AZUCARES Y PRODUCTOS DE CONFITERÍA</t>
  </si>
  <si>
    <t>MULTISERVICIOS F&amp;S, SRL</t>
  </si>
  <si>
    <t>PAGO ALQUILER DEL INMUEBLE QUE ALOJA LA OFICINA MUNICIPAL DE LOS ALCARRIZOS</t>
  </si>
  <si>
    <t>ALQUILER OFICINA MUNICIPAL SAMANÁ</t>
  </si>
  <si>
    <t>ALQUILER Y MANTENIMIENTO OFICINA REGIONAL SAN FRANCISCO DE MACORÍS</t>
  </si>
  <si>
    <t>ALQUILIER OFICINA MUNICIPAL SABANA PERDIDA</t>
  </si>
  <si>
    <t>COMERCIALIZADORA KIMARCO, SRL</t>
  </si>
  <si>
    <t>ADQUISICIÓN DE ALIMENTOS (CARNES) PARA USO EN LOS HOGARES DE PASO Y OFICINA PRINCIPAL</t>
  </si>
  <si>
    <t>POR SERVICIOS DE UNA PIZZERÍA PARA USO DE LA INSTITUCIÓN</t>
  </si>
  <si>
    <t>PAGO ALQUILER HOGAR DE PASOS ANGELITOS (ARROYO HONDO)</t>
  </si>
  <si>
    <t>PAGO ALQUILER DEL HOGAR DE PASO LA ROMANA</t>
  </si>
  <si>
    <t>PAGO ALQUILER DE LA OFICINA REGIONAL DE SAN CRISTOBAL</t>
  </si>
  <si>
    <t>PAGO ALQUILER DEL LOCAL QUE ALOJA LA OFICINA MUNICIPAL DE DAJABÓN</t>
  </si>
  <si>
    <t>MONCALI, SRL</t>
  </si>
  <si>
    <t>POR ADQUISICIÓN DE ALIMENTOS Y ARTÍCULOS DESECHABLES</t>
  </si>
  <si>
    <t>ZOEC CIVIL, SRL</t>
  </si>
  <si>
    <t>PAGO POR SERVICIOS DE CONSTRUCCIÓN DE UN POZO FILTRANTE EN EL HOGAR DE PASO CUESTA HERMOSA</t>
  </si>
  <si>
    <t>RAMIREZ &amp; MOJICA ENVOY PACK COURIER EXPRESS, SRL</t>
  </si>
  <si>
    <t>ADQUISICIÓN EQUIPOS Y HERRAMIENTAS DE FOTOGRAFÍA PARA USO DEL DEPARTAMENTO DE COMUNICACIONES</t>
  </si>
  <si>
    <t>SERVICIO DE LAVADO Y PLANCHADO DE MANTELERÍAS Y BAMBALINAS DE LA OFICINA PRINCIPAL</t>
  </si>
  <si>
    <t>INGENIERÍA ELECTROMECÁNICA Y CONSTRUCCIONES DINGECON, SRL</t>
  </si>
  <si>
    <t>ADQUISICIÓN DE MATERIALES Y CONTRATACIÓN DE SERVICIOS PARA EL RESTABLECIMIENTO DEL SUMINISTRO ELÉCTRICO</t>
  </si>
  <si>
    <t>PAGO HONORARIOS DE NOTARIO PUBLICO POR LA LEGALIZACIÓN DE FIRMAS EN VARIOS ACTOS DE CONSENTIMIENTO DE ADOPCIÓN</t>
  </si>
  <si>
    <t>ADQUISICIÓN DE QUEMADORES INDUSTRIALES DESTINADOS A ESTUFAS UBICADAS EN LOS HOGARES DE PASO DE LA INSTITUCIÓN</t>
  </si>
  <si>
    <t>OVIEDO GROUP, SRL</t>
  </si>
  <si>
    <t>POR ADQUISICIÓN DE REFRIGERIOS PARA PROGRAMAS FORMATIVO EN CRIANZA POSITIVA</t>
  </si>
  <si>
    <t>PAGO POR SERVICIO DE AGUA Y ACUEDUCTO DE LOS HOGARES DE PASO DE SANTIAGO MASCULINO Y ÁNGELES</t>
  </si>
  <si>
    <t>ANTELO DOMINICANA, SRL</t>
  </si>
  <si>
    <t>POR ADQUISICIÓN DE CAMAS, CUNAS Y COLCHONES PARA USO DE LOS HOGARES DE PASO DE LA INSTITUCIÓN</t>
  </si>
  <si>
    <t>CELNA ENTERPRISES, SRL</t>
  </si>
  <si>
    <t>ADQUISICIÓN DE CARNES Y EMBUTIDOS PARA USO EN LOS HOGARES DE PASO Y OFICINA PRINCIPAL.</t>
  </si>
  <si>
    <t>CONTRATACIÓN DE SERVICIOS PARA LA CONSTRUCCIÓN DE POZOS FILTRANTES EN EL HOGAR DE PASO JARABACOA</t>
  </si>
  <si>
    <t>ADQUISICIÓN DE CEREALES Y LEGUMBRES PARA SER UTILIZADO EN LOS HOGARES DE PASO Y OFICINA PRINCIPAL</t>
  </si>
  <si>
    <t>AUGUSTOS DS, SRL</t>
  </si>
  <si>
    <t>PAGO POR COMPRA DE MATERIALES DESECHABLES, PARA USO DE ALMUERZO EXTERNO DE LA INSTITUCIÓN</t>
  </si>
  <si>
    <t>MULTISERVICE24 FL, SRL</t>
  </si>
  <si>
    <t>POR ADQUISICIÓN DE EQUIPOS Y HERRAMIENTAS DE FOTOGRAFÍA, PARA USO DEL DEPARTAMENTO DE COMUNICACIONES</t>
  </si>
  <si>
    <t>ADQUISICÓN DE ALIMENTOS PARA CONSUMO DE LOS HOGARES DE PASO Y SEDE PRINCIPAL</t>
  </si>
  <si>
    <t>SUPLIDORA NICARTOM, SRL</t>
  </si>
  <si>
    <t>VIDAL PROMOCIONALES RD, SRL</t>
  </si>
  <si>
    <t xml:space="preserve">POR ADQUISICIÓN DE CAMISETAS Y CHALECOS CON FINES DE IDENTIFICAR EL EQUIPO DE PROTECCIÓN INFANTIL DE LA INSTITUCIÓN </t>
  </si>
  <si>
    <t>PAGO POR ALQUILER DEL INMUEBLE QUE ALOJA LA OFICINA MUNICIPAL DE BOCA CHICA</t>
  </si>
  <si>
    <t>PAGO HONORARIOS DE NOTARIO PÚBLICO POR LEGALIZACIÓN DE FIRMAS EN 6 ACTOS DE DECLARACIÓN JURADA</t>
  </si>
  <si>
    <t>PAGO HONORARIOS POR NOTARIZACIÓN DE ACTO PARA LLEVAR APELLIDO</t>
  </si>
  <si>
    <t>ADQUISICIÓN DE PRODUCTOS DE PANADERÍA PARA USO DE LOS HOGARES DE PASO Y OFICINA PRINCIPAL</t>
  </si>
  <si>
    <t>ADQUISICIÓN DE PRODUCTOS LÁCTEOS Y HUEVOS PARA USO DE LOS HOGARES DE PASO Y OFICINA PRINCIPAL</t>
  </si>
  <si>
    <t>AGUA EL EDEN, SRL</t>
  </si>
  <si>
    <t>SUMINISTRO Y DISTRIBUCIÓN DE AGUA EMBOTELLADA DE 5 GALONES PARA CONSUMO</t>
  </si>
  <si>
    <t>SUMINISTROS DE VÍVERES PARA CONSUMO EN LOS HOGARES DE PASO Y OFICINA PRINCIPAL</t>
  </si>
  <si>
    <t>HONORARIOS NOTARIO PÚBLICO POR LEGALIZACIÓN DE FIRMAS EN 4 ACTOS DE ACUERDOS DE COMPROMISOS DE LA INSTITUCIÓN</t>
  </si>
  <si>
    <t>COMPRA DE COMBUSTIBLE A GRANEL PARA SER UTILIZADO EN LA PLANTAS ELÉCTRICAS DE LA INSTITUCIÓN</t>
  </si>
  <si>
    <t>PAGO HONORARIOS DE ALGUACÍL EN CUATRO (04) ACTOS DE NOTIFICACIÓN DE SENTENCIAS Y AUDIENCIA</t>
  </si>
  <si>
    <t>PAGO HONORARIO PÚBLICO POR LEGALIZACIÓN DE FIRMAS EN (4) ACTOS ACUERDOS DE COMPROMISOS</t>
  </si>
  <si>
    <t>SOELCA, SRL</t>
  </si>
  <si>
    <t>PAGO SERVICIOS DE MANTENIMIENTO PREVENTIVO Y CORRECTIVO DE LOS TRES CUARTOS FRÍOS EN EL ALMACÉN DE CONANI</t>
  </si>
  <si>
    <t>PAGO HONORARIOS DE ALGUACIL POR SERVICIOS DE NOTIFICACIÓN DE (5) CINCO ACTOS DE SENTENCIAS</t>
  </si>
  <si>
    <t>PAGO HONORARIOS NOTARIO PÚBLICO POR LEGALIZACIÓN DE FIRMAS EN 4 ACTOS DE ACUERDOS DE COMPROMISO</t>
  </si>
  <si>
    <t>PAGO HONORARIOS NOTARIO PÚBLICO POR LEGALIZACIÓN DE FIRMAS EN 4 ACTOS DE CONSENTIMIENTO DE ADOPCIÓN</t>
  </si>
  <si>
    <t>PAGO HONORARIOS NOTARIO PÚBLICO POR LEGALIZACIÓN DE FIRMAS EN 5 ACTOS</t>
  </si>
  <si>
    <t>TCO NETWORKING, SRL</t>
  </si>
  <si>
    <t>POR ADQUISICIÓN DE EQUIPOS INFORMÁTICOS PARA USO DE LA INSTITUCIÓN</t>
  </si>
  <si>
    <t>SERVIFULL SERVICIOS MULTIPLES EMPRESARIALES, SRL</t>
  </si>
  <si>
    <t>ADQUISICION DE PAPEL INDUSTRIAL PVC PARA USO DEL ALMACEN DE LA SEDE CENTRAL</t>
  </si>
  <si>
    <t>ESPARSA DEL CARIBE,SRL</t>
  </si>
  <si>
    <t>ADQUISICIÓN DE REFRIGERANTES Y LUBRICANTES DESTINADOS A LA FLOTILLA VEHICULAR</t>
  </si>
  <si>
    <t>A FUEGO LENTO, SRL</t>
  </si>
  <si>
    <t>PAGO POR SERVICIOS DE COMIDAS RÁPIDAS Y REFRIGERIOS, PARA USO DE LA UNIDAD TÉCNICA OPERATIVA (UTO) DE LA INSTITUCIÓN</t>
  </si>
  <si>
    <t>HONORARIO NOTARIO PÚBLICO POR LEGALIZACIÓN DE FIRMAS EN ACTOS DE ACUERDOS DE COMPROMISOS DE LA INSTITUCIÓN</t>
  </si>
  <si>
    <t>HONORARIOS DE ALGUACIL POR SERVICIO DE NOTIFICACIÓN DE 7 ACTOS DE AUDIENCIA</t>
  </si>
  <si>
    <t>ADQUISICIÓN DE ARTÍCULOS DE ASEO Y LIMPIEZA DESTINADOS A LOS HOGARES DE PASO Y LA SEDE CENTRAL DE LA INSTITUCIÓN</t>
  </si>
  <si>
    <t>GLOBAL PROMO JO LE, SRL</t>
  </si>
  <si>
    <t>ADQUISICIÓN DE MATERIAL IMPRESO PARA USO DE LAS DIFERENTES DEPENDENCIAS DE LA INSTITUCIÓN</t>
  </si>
  <si>
    <t>ADQUISICIÓN DE VEGETALES Y FRUTAS PARA USO DE LA OFICINA PRINCIPAL Y LOS HOGARES DE PASO DE LA INSTITUCIÓN CONANI</t>
  </si>
  <si>
    <t>ADQUISICIÓN DE ARROZ SELECTO PARA ABASTECER LAS NECESIDADES DE LA SEDE CENTRAL Y LOS HOGARES DE PASO DE LA INSTITUCIÓN</t>
  </si>
  <si>
    <t>ADQUISICIÓN DE MATERIALES PARA BAÑO EN HOGAR DE PASO JARABACOA</t>
  </si>
  <si>
    <t>PAGO ALQUILER OFICINA MUNICIPAL DE VILLA ALTAGRACIA</t>
  </si>
  <si>
    <t>PAGO POR HONORARIOS A NOTARIO PÚBLICO POR LEGALIZACIÓN DE FIRMAS EN 04 ACTOS CONTRATOS DE SUMINISTRO DE BIENES</t>
  </si>
  <si>
    <t>HONORARIO DE NOTARIO PUBLICO POR LEGALIZACIÓN DE FIRMA DE 5 ACTOS DE ACUERDO COMPROMISO Y INTERINSTITUCIONAL</t>
  </si>
  <si>
    <t>VANTER, SRL</t>
  </si>
  <si>
    <t>ADQUISICIÓN DE KITS DE PRUEBAS ANTIDOPING PARA USO DE LA INSTITUCIÓN</t>
  </si>
  <si>
    <t>ST TROPEZ SEAFOOD AND GRILL, SRL</t>
  </si>
  <si>
    <t>SERVICIOS DE COMIDA RÁPIDA, PARA USO EN LOS HOGARES DE PASO, INTERVENCIONES UTO</t>
  </si>
  <si>
    <t>ADQUISICIÓN DE ALIMENTOS, CEREALES, LEGUMBRES, LÁCTEOS Y HUEVOS PARA USO EN LOS HOGARES DE PASO</t>
  </si>
  <si>
    <t>SUPLIDORES INDUSTRIALES MELLA, SRL</t>
  </si>
  <si>
    <t>ADQUISICIÓN DE MATERIALES FERRETEROS PARA USO DE LA OFICINA PRINCIPAL Y HOGARES DE PASO DE LA INSTITUCIÓN</t>
  </si>
  <si>
    <t>INVERSIONES YANG, SRL</t>
  </si>
  <si>
    <t>ADQUISICIÓN DE ROPAS, CALZADOS Y ROPA DE CAMA PARA SER UTILIZADOS EN LOS HOGARES DE PASO DE LA INSTITUCIÓN</t>
  </si>
  <si>
    <t>POR ADQUISICIÓN DE ALIMENTOS, PARA SER UTILIZADOS EN LOS HOGARES DE PASO DE LA INSTITUCIÓN CONANI</t>
  </si>
  <si>
    <t>EDESUR DOMINICANA, S.A</t>
  </si>
  <si>
    <t>SUMINISTRO DE ELECTRICIDAD DE LAS DEPENDENCIAS DEL CONANI,</t>
  </si>
  <si>
    <t>AMERICAN BUSINESS MACHINE, SRL (ABM)</t>
  </si>
  <si>
    <t>ADQUISICIÓN EQUIPOS Y HERRAMIENTAS DE FOTOGRAFÍA PARA USO DEL DPTO.DE COMUNICACIONES</t>
  </si>
  <si>
    <t>PAGO ALQUILER OFICINA MUNICIPAL MONTE PLATA</t>
  </si>
  <si>
    <t xml:space="preserve">PAGO POR SERVICIOS DE SOPORTE Y MANTENIMIENTO DEL SISTEMA ADMINISTRATIVO FINANCIERO Y RECURSOS HUMANOS </t>
  </si>
  <si>
    <t>PAGO POR CONCEPTO DE ALQUILER DE LA OFICINA MUNICIPAL DE ELÍAS PIÑA</t>
  </si>
  <si>
    <t>Consejo Nacional Para La Niñez y La Adolescencia (CONANI)</t>
  </si>
  <si>
    <t xml:space="preserve">Departamento Financiero </t>
  </si>
  <si>
    <t xml:space="preserve">Pagos a Proveedores </t>
  </si>
  <si>
    <t>Al 30 de Septiembre del 2023</t>
  </si>
  <si>
    <r>
      <t xml:space="preserve">  </t>
    </r>
    <r>
      <rPr>
        <b/>
        <u/>
        <sz val="12"/>
        <color indexed="8"/>
        <rFont val="Gill Sans MT"/>
        <family val="2"/>
      </rPr>
      <t xml:space="preserve">Ketty L. Gómez </t>
    </r>
  </si>
  <si>
    <t>Luis C. Pellerano</t>
  </si>
  <si>
    <t xml:space="preserve">                             Encargada Cuentas por pagar</t>
  </si>
  <si>
    <t xml:space="preserve">   Encargado Dpto. Financiero</t>
  </si>
  <si>
    <t>FOMATO DEL ARCHIVO  PDF</t>
  </si>
  <si>
    <t>FECHA</t>
  </si>
  <si>
    <t>HORA</t>
  </si>
  <si>
    <t>15:45 PM</t>
  </si>
  <si>
    <t>HONORARIOS NOTARIO PUBLICO POR LEGALIZACIÓN DE FIRMAS DE 1 ACTO DE APERTURA DE SOBRE</t>
  </si>
  <si>
    <t>JOSE LEONEL MORALES AGRAMONTE</t>
  </si>
  <si>
    <t>B1500000006</t>
  </si>
  <si>
    <t>COMITE FLACSO REPUBLICA DOMINICANA</t>
  </si>
  <si>
    <t>INSTITUTO NACIONAL DE TRANSITO Y TRANSPORTE TERRESTRE INTRANT</t>
  </si>
  <si>
    <t>PAGO HONORARIO DE ALGUACIL POR SERVICIOS DE NOTIFICACIÓN DE 5 SENTENCIAS</t>
  </si>
  <si>
    <t>PAGO CONVENIO FLASCO-RD Y CONANI, CORRESPONDIENTE AL TOTAL DE FONDOS DESTINADOS A LA IMPLEMENTACIÓN</t>
  </si>
  <si>
    <t xml:space="preserve">PAGO HONORARIOS DE NOTARIO PÚBLICO POR LEGALIZACIÓN DE FIRMAS EN (11) ACTOS DE DECLARACIONES JURADAS </t>
  </si>
  <si>
    <r>
      <t>5901</t>
    </r>
    <r>
      <rPr>
        <sz val="12"/>
        <color theme="1"/>
        <rFont val="Arial"/>
        <family val="2"/>
      </rPr>
      <t> </t>
    </r>
  </si>
  <si>
    <r>
      <t>5922</t>
    </r>
    <r>
      <rPr>
        <sz val="12"/>
        <color theme="1"/>
        <rFont val="Arial"/>
        <family val="2"/>
      </rPr>
      <t> </t>
    </r>
  </si>
  <si>
    <r>
      <t>5927</t>
    </r>
    <r>
      <rPr>
        <sz val="12"/>
        <color theme="1"/>
        <rFont val="Arial"/>
        <family val="2"/>
      </rPr>
      <t> </t>
    </r>
  </si>
  <si>
    <r>
      <t>6010</t>
    </r>
    <r>
      <rPr>
        <sz val="12"/>
        <color theme="1"/>
        <rFont val="Arial"/>
        <family val="2"/>
      </rPr>
      <t>  </t>
    </r>
  </si>
  <si>
    <r>
      <t>6019</t>
    </r>
    <r>
      <rPr>
        <sz val="12"/>
        <color theme="1"/>
        <rFont val="Arial"/>
        <family val="2"/>
      </rPr>
      <t> </t>
    </r>
  </si>
  <si>
    <r>
      <t>6033</t>
    </r>
    <r>
      <rPr>
        <sz val="12"/>
        <color theme="1"/>
        <rFont val="Arial"/>
        <family val="2"/>
      </rPr>
      <t> </t>
    </r>
  </si>
  <si>
    <r>
      <t>6037</t>
    </r>
    <r>
      <rPr>
        <sz val="12"/>
        <color theme="1"/>
        <rFont val="Arial"/>
        <family val="2"/>
      </rPr>
      <t> </t>
    </r>
  </si>
  <si>
    <r>
      <t>6049</t>
    </r>
    <r>
      <rPr>
        <sz val="12"/>
        <color theme="1"/>
        <rFont val="Arial"/>
        <family val="2"/>
      </rPr>
      <t> </t>
    </r>
  </si>
  <si>
    <r>
      <t>6095</t>
    </r>
    <r>
      <rPr>
        <sz val="12"/>
        <color theme="1"/>
        <rFont val="Arial"/>
        <family val="2"/>
      </rPr>
      <t> </t>
    </r>
  </si>
  <si>
    <r>
      <t>6122</t>
    </r>
    <r>
      <rPr>
        <sz val="12"/>
        <color theme="1"/>
        <rFont val="Arial"/>
        <family val="2"/>
      </rPr>
      <t> </t>
    </r>
  </si>
  <si>
    <r>
      <t>6124</t>
    </r>
    <r>
      <rPr>
        <sz val="12"/>
        <color theme="1"/>
        <rFont val="Arial"/>
        <family val="2"/>
      </rPr>
      <t> </t>
    </r>
  </si>
  <si>
    <r>
      <t>6163</t>
    </r>
    <r>
      <rPr>
        <sz val="12"/>
        <color theme="1"/>
        <rFont val="Arial"/>
        <family val="2"/>
      </rPr>
      <t>  </t>
    </r>
  </si>
  <si>
    <r>
      <t>6300</t>
    </r>
    <r>
      <rPr>
        <sz val="12"/>
        <color theme="1"/>
        <rFont val="Arial"/>
        <family val="2"/>
      </rPr>
      <t> </t>
    </r>
  </si>
  <si>
    <r>
      <t>6372</t>
    </r>
    <r>
      <rPr>
        <sz val="12"/>
        <color theme="1"/>
        <rFont val="Arial"/>
        <family val="2"/>
      </rPr>
      <t> </t>
    </r>
  </si>
  <si>
    <r>
      <t>6381</t>
    </r>
    <r>
      <rPr>
        <sz val="12"/>
        <color theme="1"/>
        <rFont val="Arial"/>
        <family val="2"/>
      </rPr>
      <t> </t>
    </r>
  </si>
  <si>
    <r>
      <t>6421</t>
    </r>
    <r>
      <rPr>
        <sz val="12"/>
        <color theme="1"/>
        <rFont val="Arial"/>
        <family val="2"/>
      </rPr>
      <t> </t>
    </r>
  </si>
  <si>
    <r>
      <t>6436</t>
    </r>
    <r>
      <rPr>
        <sz val="12"/>
        <color theme="1"/>
        <rFont val="Arial"/>
        <family val="2"/>
      </rPr>
      <t> </t>
    </r>
  </si>
  <si>
    <r>
      <t>6531</t>
    </r>
    <r>
      <rPr>
        <sz val="12"/>
        <color theme="1"/>
        <rFont val="Arial"/>
        <family val="2"/>
      </rPr>
      <t> </t>
    </r>
  </si>
  <si>
    <r>
      <t>6535</t>
    </r>
    <r>
      <rPr>
        <sz val="12"/>
        <color theme="1"/>
        <rFont val="Arial"/>
        <family val="2"/>
      </rPr>
      <t> </t>
    </r>
  </si>
  <si>
    <r>
      <t>6543</t>
    </r>
    <r>
      <rPr>
        <sz val="12"/>
        <color theme="1"/>
        <rFont val="Arial"/>
        <family val="2"/>
      </rPr>
      <t> </t>
    </r>
  </si>
  <si>
    <r>
      <t>6544</t>
    </r>
    <r>
      <rPr>
        <sz val="12"/>
        <color theme="1"/>
        <rFont val="Arial"/>
        <family val="2"/>
      </rPr>
      <t> </t>
    </r>
  </si>
  <si>
    <r>
      <t>6579</t>
    </r>
    <r>
      <rPr>
        <sz val="12"/>
        <color theme="1"/>
        <rFont val="Arial"/>
        <family val="2"/>
      </rPr>
      <t> </t>
    </r>
  </si>
  <si>
    <r>
      <t>6601</t>
    </r>
    <r>
      <rPr>
        <sz val="12"/>
        <color theme="1"/>
        <rFont val="Arial"/>
        <family val="2"/>
      </rPr>
      <t> </t>
    </r>
  </si>
  <si>
    <r>
      <t>6650</t>
    </r>
    <r>
      <rPr>
        <sz val="12"/>
        <color theme="1"/>
        <rFont val="Arial"/>
        <family val="2"/>
      </rPr>
      <t> </t>
    </r>
  </si>
  <si>
    <r>
      <t>6726</t>
    </r>
    <r>
      <rPr>
        <sz val="12"/>
        <color theme="1"/>
        <rFont val="Arial"/>
        <family val="2"/>
      </rPr>
      <t> </t>
    </r>
  </si>
  <si>
    <r>
      <t>6749</t>
    </r>
    <r>
      <rPr>
        <sz val="12"/>
        <color theme="1"/>
        <rFont val="Arial"/>
        <family val="2"/>
      </rPr>
      <t> </t>
    </r>
  </si>
  <si>
    <r>
      <t> </t>
    </r>
    <r>
      <rPr>
        <sz val="11"/>
        <color theme="1"/>
        <rFont val="Arial"/>
        <family val="2"/>
      </rPr>
      <t>5873</t>
    </r>
  </si>
  <si>
    <r>
      <t> </t>
    </r>
    <r>
      <rPr>
        <sz val="11"/>
        <color theme="1"/>
        <rFont val="Arial"/>
        <family val="2"/>
      </rPr>
      <t>5877</t>
    </r>
  </si>
  <si>
    <r>
      <t> </t>
    </r>
    <r>
      <rPr>
        <sz val="11"/>
        <color theme="1"/>
        <rFont val="Arial"/>
        <family val="2"/>
      </rPr>
      <t>5929</t>
    </r>
    <r>
      <rPr>
        <sz val="12"/>
        <color theme="1"/>
        <rFont val="Arial"/>
        <family val="2"/>
      </rPr>
      <t>  </t>
    </r>
  </si>
  <si>
    <r>
      <t> </t>
    </r>
    <r>
      <rPr>
        <sz val="11"/>
        <color theme="1"/>
        <rFont val="Arial"/>
        <family val="2"/>
      </rPr>
      <t>6014</t>
    </r>
    <r>
      <rPr>
        <sz val="12"/>
        <color theme="1"/>
        <rFont val="Arial"/>
        <family val="2"/>
      </rPr>
      <t> </t>
    </r>
  </si>
  <si>
    <r>
      <t> </t>
    </r>
    <r>
      <rPr>
        <sz val="11"/>
        <color theme="1"/>
        <rFont val="Arial"/>
        <family val="2"/>
      </rPr>
      <t>6035</t>
    </r>
    <r>
      <rPr>
        <sz val="12"/>
        <color theme="1"/>
        <rFont val="Arial"/>
        <family val="2"/>
      </rPr>
      <t> </t>
    </r>
  </si>
  <si>
    <r>
      <t> </t>
    </r>
    <r>
      <rPr>
        <sz val="11"/>
        <color theme="1"/>
        <rFont val="Arial"/>
        <family val="2"/>
      </rPr>
      <t>6036</t>
    </r>
    <r>
      <rPr>
        <sz val="12"/>
        <color theme="1"/>
        <rFont val="Arial"/>
        <family val="2"/>
      </rPr>
      <t> </t>
    </r>
  </si>
  <si>
    <r>
      <t> </t>
    </r>
    <r>
      <rPr>
        <sz val="11"/>
        <color theme="1"/>
        <rFont val="Arial"/>
        <family val="2"/>
      </rPr>
      <t>6096</t>
    </r>
  </si>
  <si>
    <r>
      <t> </t>
    </r>
    <r>
      <rPr>
        <sz val="11"/>
        <color theme="1"/>
        <rFont val="Arial"/>
        <family val="2"/>
      </rPr>
      <t>6149</t>
    </r>
  </si>
  <si>
    <r>
      <t> </t>
    </r>
    <r>
      <rPr>
        <sz val="11"/>
        <color theme="1"/>
        <rFont val="Arial"/>
        <family val="2"/>
      </rPr>
      <t>6165</t>
    </r>
  </si>
  <si>
    <r>
      <t> </t>
    </r>
    <r>
      <rPr>
        <sz val="11"/>
        <color theme="1"/>
        <rFont val="Arial"/>
        <family val="2"/>
      </rPr>
      <t>6252</t>
    </r>
    <r>
      <rPr>
        <sz val="12"/>
        <color theme="1"/>
        <rFont val="Arial"/>
        <family val="2"/>
      </rPr>
      <t>  </t>
    </r>
  </si>
  <si>
    <r>
      <t> </t>
    </r>
    <r>
      <rPr>
        <sz val="11"/>
        <color theme="1"/>
        <rFont val="Arial"/>
        <family val="2"/>
      </rPr>
      <t>6365</t>
    </r>
  </si>
  <si>
    <r>
      <t> </t>
    </r>
    <r>
      <rPr>
        <sz val="11"/>
        <color theme="1"/>
        <rFont val="Arial"/>
        <family val="2"/>
      </rPr>
      <t>6422</t>
    </r>
    <r>
      <rPr>
        <sz val="12"/>
        <color theme="1"/>
        <rFont val="Arial"/>
        <family val="2"/>
      </rPr>
      <t> </t>
    </r>
  </si>
  <si>
    <r>
      <t> </t>
    </r>
    <r>
      <rPr>
        <sz val="11"/>
        <color theme="1"/>
        <rFont val="Arial"/>
        <family val="2"/>
      </rPr>
      <t>6434</t>
    </r>
  </si>
  <si>
    <r>
      <t> </t>
    </r>
    <r>
      <rPr>
        <sz val="11"/>
        <color theme="1"/>
        <rFont val="Arial"/>
        <family val="2"/>
      </rPr>
      <t>6480</t>
    </r>
  </si>
  <si>
    <r>
      <t> </t>
    </r>
    <r>
      <rPr>
        <sz val="11"/>
        <color theme="1"/>
        <rFont val="Arial"/>
        <family val="2"/>
      </rPr>
      <t>6538</t>
    </r>
  </si>
  <si>
    <r>
      <t> </t>
    </r>
    <r>
      <rPr>
        <sz val="11"/>
        <color theme="1"/>
        <rFont val="Arial"/>
        <family val="2"/>
      </rPr>
      <t>6575</t>
    </r>
  </si>
  <si>
    <r>
      <t> </t>
    </r>
    <r>
      <rPr>
        <sz val="11"/>
        <color theme="1"/>
        <rFont val="Arial"/>
        <family val="2"/>
      </rPr>
      <t>6578</t>
    </r>
  </si>
  <si>
    <r>
      <t> </t>
    </r>
    <r>
      <rPr>
        <sz val="11"/>
        <color theme="1"/>
        <rFont val="Arial"/>
        <family val="2"/>
      </rPr>
      <t>6587</t>
    </r>
  </si>
  <si>
    <r>
      <t> </t>
    </r>
    <r>
      <rPr>
        <sz val="11"/>
        <color theme="1"/>
        <rFont val="Arial"/>
        <family val="2"/>
      </rPr>
      <t>6597</t>
    </r>
    <r>
      <rPr>
        <sz val="12"/>
        <color theme="1"/>
        <rFont val="Arial"/>
        <family val="2"/>
      </rPr>
      <t> </t>
    </r>
  </si>
  <si>
    <r>
      <t> </t>
    </r>
    <r>
      <rPr>
        <sz val="11"/>
        <color theme="1"/>
        <rFont val="Arial"/>
        <family val="2"/>
      </rPr>
      <t>6652</t>
    </r>
  </si>
  <si>
    <r>
      <t> </t>
    </r>
    <r>
      <rPr>
        <sz val="11"/>
        <color theme="1"/>
        <rFont val="Arial"/>
        <family val="2"/>
      </rPr>
      <t>6659</t>
    </r>
    <r>
      <rPr>
        <sz val="12"/>
        <color theme="1"/>
        <rFont val="Arial"/>
        <family val="2"/>
      </rPr>
      <t> </t>
    </r>
  </si>
  <si>
    <r>
      <t> </t>
    </r>
    <r>
      <rPr>
        <sz val="11"/>
        <color theme="1"/>
        <rFont val="Arial"/>
        <family val="2"/>
      </rPr>
      <t>6661</t>
    </r>
  </si>
  <si>
    <r>
      <t> </t>
    </r>
    <r>
      <rPr>
        <sz val="11"/>
        <color theme="1"/>
        <rFont val="Arial"/>
        <family val="2"/>
      </rPr>
      <t>6720</t>
    </r>
  </si>
  <si>
    <r>
      <t> </t>
    </r>
    <r>
      <rPr>
        <sz val="11"/>
        <color theme="1"/>
        <rFont val="Arial"/>
        <family val="2"/>
      </rPr>
      <t>6742</t>
    </r>
    <r>
      <rPr>
        <sz val="12"/>
        <color theme="1"/>
        <rFont val="Arial"/>
        <family val="2"/>
      </rPr>
      <t>  </t>
    </r>
  </si>
  <si>
    <r>
      <t> </t>
    </r>
    <r>
      <rPr>
        <sz val="11"/>
        <color theme="1"/>
        <rFont val="Arial"/>
        <family val="2"/>
      </rPr>
      <t>6746</t>
    </r>
    <r>
      <rPr>
        <sz val="12"/>
        <color theme="1"/>
        <rFont val="Arial"/>
        <family val="2"/>
      </rPr>
      <t> </t>
    </r>
  </si>
  <si>
    <r>
      <t> </t>
    </r>
    <r>
      <rPr>
        <sz val="11"/>
        <color theme="1"/>
        <rFont val="Arial"/>
        <family val="2"/>
      </rPr>
      <t>6758</t>
    </r>
  </si>
  <si>
    <t>SEGUROS UNIVERSAL           C POR A</t>
  </si>
  <si>
    <t>AGUA PLANETA AZUL                      C POR A</t>
  </si>
  <si>
    <t>HIBI RADIO AM Y FM          (H-102),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</si>
</sst>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ill Sans MT"/>
      <family val="2"/>
    </font>
    <font>
      <sz val="10"/>
      <color theme="1"/>
      <name val="Gill Sans MT"/>
      <family val="2"/>
    </font>
    <font>
      <b/>
      <sz val="11"/>
      <color theme="1"/>
      <name val="Gill Sans MT"/>
      <family val="2"/>
    </font>
    <font>
      <b/>
      <sz val="18"/>
      <color theme="1"/>
      <name val="Gill Sans MT"/>
      <family val="2"/>
    </font>
    <font>
      <b/>
      <sz val="16"/>
      <color theme="1"/>
      <name val="Gill Sans MT"/>
      <family val="2"/>
    </font>
    <font>
      <sz val="16"/>
      <color theme="1"/>
      <name val="Gill Sans MT"/>
      <family val="2"/>
    </font>
    <font>
      <sz val="14"/>
      <color theme="1"/>
      <name val="Gill Sans MT"/>
      <family val="2"/>
    </font>
    <font>
      <b/>
      <u/>
      <sz val="12"/>
      <color theme="1"/>
      <name val="Gill Sans MT"/>
      <family val="2"/>
    </font>
    <font>
      <sz val="12"/>
      <name val="Gill Sans MT"/>
      <family val="2"/>
    </font>
    <font>
      <sz val="12"/>
      <color theme="1"/>
      <name val="Gill Sans MT"/>
      <family val="2"/>
    </font>
    <font>
      <b/>
      <sz val="12"/>
      <color theme="1"/>
      <name val="Gill Sans MT"/>
      <family val="2"/>
    </font>
    <font>
      <b/>
      <u/>
      <sz val="12"/>
      <color indexed="8"/>
      <name val="Gill Sans MT"/>
      <family val="2"/>
    </font>
    <font>
      <b/>
      <u/>
      <sz val="12"/>
      <name val="Gill Sans MT"/>
      <family val="2"/>
    </font>
    <font>
      <sz val="9"/>
      <name val="Gill Sans MT"/>
      <family val="2"/>
    </font>
    <font>
      <b/>
      <sz val="9"/>
      <name val="Gill Sans MT"/>
      <family val="2"/>
    </font>
    <font>
      <sz val="8"/>
      <name val="Gill Sans MT"/>
      <family val="2"/>
    </font>
    <font>
      <sz val="9"/>
      <color theme="1"/>
      <name val="Gill Sans MT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2" fillId="3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3" fontId="2" fillId="2" borderId="5" xfId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14" fontId="3" fillId="0" borderId="16" xfId="0" applyNumberFormat="1" applyFont="1" applyFill="1" applyBorder="1" applyAlignment="1">
      <alignment horizontal="center" vertical="center"/>
    </xf>
    <xf numFmtId="4" fontId="3" fillId="0" borderId="16" xfId="0" applyNumberFormat="1" applyFont="1" applyFill="1" applyBorder="1" applyAlignment="1">
      <alignment horizontal="right" vertical="center"/>
    </xf>
    <xf numFmtId="14" fontId="0" fillId="0" borderId="1" xfId="0" applyNumberFormat="1" applyFont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43" fontId="6" fillId="0" borderId="0" xfId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43" fontId="16" fillId="0" borderId="0" xfId="1" applyFont="1" applyFill="1" applyBorder="1" applyAlignment="1">
      <alignment horizontal="center" vertical="center"/>
    </xf>
    <xf numFmtId="14" fontId="17" fillId="0" borderId="0" xfId="0" applyNumberFormat="1" applyFont="1" applyAlignment="1">
      <alignment horizontal="left" vertical="center"/>
    </xf>
    <xf numFmtId="20" fontId="15" fillId="0" borderId="0" xfId="0" applyNumberFormat="1" applyFont="1" applyAlignment="1">
      <alignment horizontal="left" vertical="center"/>
    </xf>
    <xf numFmtId="4" fontId="3" fillId="0" borderId="2" xfId="0" applyNumberFormat="1" applyFont="1" applyFill="1" applyBorder="1" applyAlignment="1">
      <alignment horizontal="right" vertical="center"/>
    </xf>
    <xf numFmtId="4" fontId="3" fillId="0" borderId="3" xfId="0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right" vertical="center"/>
    </xf>
    <xf numFmtId="14" fontId="3" fillId="0" borderId="4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wrapText="1"/>
    </xf>
    <xf numFmtId="164" fontId="3" fillId="0" borderId="9" xfId="0" applyNumberFormat="1" applyFont="1" applyFill="1" applyBorder="1" applyAlignment="1">
      <alignment vertical="center"/>
    </xf>
    <xf numFmtId="164" fontId="3" fillId="0" borderId="17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4" fontId="3" fillId="3" borderId="26" xfId="0" applyNumberFormat="1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left" vertical="center" wrapText="1"/>
    </xf>
    <xf numFmtId="0" fontId="4" fillId="3" borderId="27" xfId="0" applyFont="1" applyFill="1" applyBorder="1" applyAlignment="1">
      <alignment horizontal="right" vertical="center"/>
    </xf>
    <xf numFmtId="43" fontId="4" fillId="3" borderId="28" xfId="1" applyFont="1" applyFill="1" applyBorder="1" applyAlignment="1">
      <alignment horizontal="center" vertical="center"/>
    </xf>
    <xf numFmtId="14" fontId="2" fillId="3" borderId="29" xfId="0" applyNumberFormat="1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0" fillId="0" borderId="24" xfId="0" applyBorder="1"/>
    <xf numFmtId="0" fontId="0" fillId="0" borderId="32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right" vertical="center"/>
    </xf>
    <xf numFmtId="4" fontId="3" fillId="0" borderId="4" xfId="0" applyNumberFormat="1" applyFont="1" applyFill="1" applyBorder="1" applyAlignment="1">
      <alignment horizontal="right" vertical="center"/>
    </xf>
    <xf numFmtId="4" fontId="3" fillId="0" borderId="3" xfId="0" applyNumberFormat="1" applyFont="1" applyFill="1" applyBorder="1" applyAlignment="1">
      <alignment horizontal="right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164" fontId="3" fillId="0" borderId="7" xfId="0" applyNumberFormat="1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172</xdr:row>
      <xdr:rowOff>0</xdr:rowOff>
    </xdr:from>
    <xdr:to>
      <xdr:col>6</xdr:col>
      <xdr:colOff>152400</xdr:colOff>
      <xdr:row>172</xdr:row>
      <xdr:rowOff>152400</xdr:rowOff>
    </xdr:to>
    <xdr:sp macro="" textlink="">
      <xdr:nvSpPr>
        <xdr:cNvPr id="1025" name="AutoShape 1" descr="https://sigef.hacienda.gob.do/sigef/skin/aguinaldo/images/icons/calendario_normal.png"/>
        <xdr:cNvSpPr>
          <a:spLocks noChangeAspect="1" noChangeArrowheads="1"/>
        </xdr:cNvSpPr>
      </xdr:nvSpPr>
      <xdr:spPr bwMode="auto">
        <a:xfrm>
          <a:off x="6096000" y="46158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47625</xdr:rowOff>
        </xdr:from>
        <xdr:to>
          <xdr:col>3</xdr:col>
          <xdr:colOff>9525</xdr:colOff>
          <xdr:row>2</xdr:row>
          <xdr:rowOff>76200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9"/>
  <sheetViews>
    <sheetView tabSelected="1" view="pageLayout" topLeftCell="A9" zoomScale="96" zoomScaleNormal="100" zoomScalePageLayoutView="96" workbookViewId="0">
      <selection activeCell="F9" sqref="F9:F15"/>
    </sheetView>
  </sheetViews>
  <sheetFormatPr baseColWidth="10" defaultRowHeight="15" x14ac:dyDescent="0.25"/>
  <cols>
    <col min="1" max="1" width="9" customWidth="1"/>
    <col min="2" max="2" width="6.42578125" customWidth="1"/>
    <col min="3" max="3" width="13.140625" customWidth="1"/>
    <col min="4" max="4" width="16.28515625" customWidth="1"/>
    <col min="5" max="5" width="21.85546875" customWidth="1"/>
    <col min="6" max="6" width="27.28515625" customWidth="1"/>
    <col min="7" max="7" width="20.140625" customWidth="1"/>
    <col min="8" max="8" width="16.7109375" customWidth="1"/>
    <col min="9" max="9" width="14.140625" customWidth="1"/>
    <col min="10" max="10" width="8.85546875" hidden="1" customWidth="1"/>
  </cols>
  <sheetData>
    <row r="1" spans="1:10" ht="27.75" x14ac:dyDescent="0.25">
      <c r="B1" s="103" t="s">
        <v>566</v>
      </c>
      <c r="C1" s="103"/>
      <c r="D1" s="103"/>
      <c r="E1" s="103"/>
      <c r="F1" s="103"/>
      <c r="G1" s="103"/>
      <c r="H1" s="103"/>
      <c r="I1" s="103"/>
      <c r="J1" s="103"/>
    </row>
    <row r="2" spans="1:10" ht="27.75" x14ac:dyDescent="0.25">
      <c r="B2" s="103" t="s">
        <v>567</v>
      </c>
      <c r="C2" s="103"/>
      <c r="D2" s="103"/>
      <c r="E2" s="103"/>
      <c r="F2" s="103"/>
      <c r="G2" s="103"/>
      <c r="H2" s="103"/>
      <c r="I2" s="103"/>
      <c r="J2" s="103"/>
    </row>
    <row r="3" spans="1:10" ht="6" customHeight="1" x14ac:dyDescent="0.25">
      <c r="B3" s="15"/>
      <c r="C3" s="15"/>
      <c r="D3" s="15"/>
      <c r="E3" s="16"/>
      <c r="F3" s="16"/>
      <c r="G3" s="15"/>
      <c r="H3" s="17"/>
      <c r="I3" s="15"/>
      <c r="J3" s="15"/>
    </row>
    <row r="4" spans="1:10" ht="24.75" x14ac:dyDescent="0.25">
      <c r="B4" s="104" t="s">
        <v>568</v>
      </c>
      <c r="C4" s="104"/>
      <c r="D4" s="104"/>
      <c r="E4" s="104"/>
      <c r="F4" s="104"/>
      <c r="G4" s="104"/>
      <c r="H4" s="104"/>
      <c r="I4" s="104"/>
      <c r="J4" s="104"/>
    </row>
    <row r="5" spans="1:10" ht="21.75" x14ac:dyDescent="0.25">
      <c r="B5" s="105" t="s">
        <v>569</v>
      </c>
      <c r="C5" s="105"/>
      <c r="D5" s="105"/>
      <c r="E5" s="105"/>
      <c r="F5" s="105"/>
      <c r="G5" s="105"/>
      <c r="H5" s="105"/>
      <c r="I5" s="105"/>
      <c r="J5" s="105"/>
    </row>
    <row r="6" spans="1:10" ht="15.75" thickBot="1" x14ac:dyDescent="0.3"/>
    <row r="7" spans="1:10" ht="30" x14ac:dyDescent="0.25">
      <c r="A7" s="73"/>
      <c r="B7" s="65" t="s">
        <v>0</v>
      </c>
      <c r="C7" s="1" t="s">
        <v>1</v>
      </c>
      <c r="D7" s="1" t="s">
        <v>2</v>
      </c>
      <c r="E7" s="42" t="s">
        <v>3</v>
      </c>
      <c r="F7" s="2" t="s">
        <v>4</v>
      </c>
      <c r="G7" s="2" t="s">
        <v>5</v>
      </c>
      <c r="H7" s="3" t="s">
        <v>6</v>
      </c>
      <c r="I7" s="49" t="s">
        <v>7</v>
      </c>
      <c r="J7" s="43" t="s">
        <v>8</v>
      </c>
    </row>
    <row r="8" spans="1:10" ht="56.85" customHeight="1" x14ac:dyDescent="0.25">
      <c r="A8" s="73"/>
      <c r="B8" s="66">
        <v>1</v>
      </c>
      <c r="C8" s="4">
        <v>45062</v>
      </c>
      <c r="D8" s="13" t="s">
        <v>48</v>
      </c>
      <c r="E8" s="34" t="s">
        <v>392</v>
      </c>
      <c r="F8" s="34" t="s">
        <v>393</v>
      </c>
      <c r="G8" s="12">
        <v>129210</v>
      </c>
      <c r="H8" s="12">
        <v>129210</v>
      </c>
      <c r="I8" s="50" t="s">
        <v>63</v>
      </c>
      <c r="J8" s="44">
        <v>5862</v>
      </c>
    </row>
    <row r="9" spans="1:10" ht="56.85" customHeight="1" x14ac:dyDescent="0.25">
      <c r="A9" s="73"/>
      <c r="B9" s="98">
        <f t="shared" ref="B9" si="0">+B8+1</f>
        <v>2</v>
      </c>
      <c r="C9" s="4" t="s">
        <v>50</v>
      </c>
      <c r="D9" s="13" t="s">
        <v>49</v>
      </c>
      <c r="E9" s="93" t="s">
        <v>394</v>
      </c>
      <c r="F9" s="93" t="s">
        <v>395</v>
      </c>
      <c r="G9" s="12">
        <v>88240</v>
      </c>
      <c r="H9" s="94">
        <f>+G9+G10+G11+G12+G13+G14+G15</f>
        <v>582237.6</v>
      </c>
      <c r="I9" s="99" t="s">
        <v>63</v>
      </c>
      <c r="J9" s="92">
        <v>5865</v>
      </c>
    </row>
    <row r="10" spans="1:10" ht="56.85" customHeight="1" x14ac:dyDescent="0.25">
      <c r="A10" s="73"/>
      <c r="B10" s="98"/>
      <c r="C10" s="4" t="s">
        <v>34</v>
      </c>
      <c r="D10" s="13" t="s">
        <v>51</v>
      </c>
      <c r="E10" s="93"/>
      <c r="F10" s="93"/>
      <c r="G10" s="12">
        <v>44120</v>
      </c>
      <c r="H10" s="94"/>
      <c r="I10" s="99"/>
      <c r="J10" s="92"/>
    </row>
    <row r="11" spans="1:10" ht="56.85" customHeight="1" x14ac:dyDescent="0.25">
      <c r="A11" s="73"/>
      <c r="B11" s="98"/>
      <c r="C11" s="4" t="s">
        <v>53</v>
      </c>
      <c r="D11" s="13" t="s">
        <v>52</v>
      </c>
      <c r="E11" s="93"/>
      <c r="F11" s="93"/>
      <c r="G11" s="12">
        <v>88240</v>
      </c>
      <c r="H11" s="94"/>
      <c r="I11" s="99"/>
      <c r="J11" s="92"/>
    </row>
    <row r="12" spans="1:10" ht="56.85" customHeight="1" x14ac:dyDescent="0.25">
      <c r="A12" s="73"/>
      <c r="B12" s="98"/>
      <c r="C12" s="4" t="s">
        <v>55</v>
      </c>
      <c r="D12" s="13" t="s">
        <v>54</v>
      </c>
      <c r="E12" s="93"/>
      <c r="F12" s="93"/>
      <c r="G12" s="12">
        <v>88640</v>
      </c>
      <c r="H12" s="94"/>
      <c r="I12" s="99"/>
      <c r="J12" s="92"/>
    </row>
    <row r="13" spans="1:10" ht="56.85" customHeight="1" x14ac:dyDescent="0.25">
      <c r="A13" s="73"/>
      <c r="B13" s="98"/>
      <c r="C13" s="4" t="s">
        <v>57</v>
      </c>
      <c r="D13" s="13" t="s">
        <v>56</v>
      </c>
      <c r="E13" s="93"/>
      <c r="F13" s="93"/>
      <c r="G13" s="12">
        <v>66180</v>
      </c>
      <c r="H13" s="94"/>
      <c r="I13" s="99"/>
      <c r="J13" s="92"/>
    </row>
    <row r="14" spans="1:10" ht="56.85" customHeight="1" x14ac:dyDescent="0.25">
      <c r="A14" s="73"/>
      <c r="B14" s="98"/>
      <c r="C14" s="4" t="s">
        <v>59</v>
      </c>
      <c r="D14" s="13" t="s">
        <v>58</v>
      </c>
      <c r="E14" s="93"/>
      <c r="F14" s="93"/>
      <c r="G14" s="12">
        <v>74457.600000000006</v>
      </c>
      <c r="H14" s="94"/>
      <c r="I14" s="99"/>
      <c r="J14" s="92"/>
    </row>
    <row r="15" spans="1:10" ht="56.85" customHeight="1" x14ac:dyDescent="0.25">
      <c r="A15" s="73"/>
      <c r="B15" s="98"/>
      <c r="C15" s="4" t="s">
        <v>61</v>
      </c>
      <c r="D15" s="13" t="s">
        <v>60</v>
      </c>
      <c r="E15" s="93"/>
      <c r="F15" s="93"/>
      <c r="G15" s="12">
        <v>132360</v>
      </c>
      <c r="H15" s="94"/>
      <c r="I15" s="99"/>
      <c r="J15" s="92"/>
    </row>
    <row r="16" spans="1:10" ht="56.85" customHeight="1" x14ac:dyDescent="0.25">
      <c r="A16" s="73"/>
      <c r="B16" s="98">
        <f>+B9+1</f>
        <v>3</v>
      </c>
      <c r="C16" s="4" t="s">
        <v>65</v>
      </c>
      <c r="D16" s="13" t="s">
        <v>64</v>
      </c>
      <c r="E16" s="93" t="s">
        <v>638</v>
      </c>
      <c r="F16" s="93" t="s">
        <v>396</v>
      </c>
      <c r="G16" s="12">
        <v>11795</v>
      </c>
      <c r="H16" s="94">
        <f>+G16+G17</f>
        <v>66759</v>
      </c>
      <c r="I16" s="99" t="s">
        <v>63</v>
      </c>
      <c r="J16" s="92" t="s">
        <v>612</v>
      </c>
    </row>
    <row r="17" spans="1:10" ht="56.85" customHeight="1" x14ac:dyDescent="0.25">
      <c r="A17" s="73"/>
      <c r="B17" s="98"/>
      <c r="C17" s="4" t="s">
        <v>65</v>
      </c>
      <c r="D17" s="13" t="s">
        <v>66</v>
      </c>
      <c r="E17" s="93"/>
      <c r="F17" s="93"/>
      <c r="G17" s="12">
        <v>54964</v>
      </c>
      <c r="H17" s="94"/>
      <c r="I17" s="99"/>
      <c r="J17" s="92"/>
    </row>
    <row r="18" spans="1:10" ht="56.85" customHeight="1" x14ac:dyDescent="0.25">
      <c r="A18" s="73"/>
      <c r="B18" s="98">
        <f>1+B16</f>
        <v>4</v>
      </c>
      <c r="C18" s="4" t="s">
        <v>18</v>
      </c>
      <c r="D18" s="13" t="s">
        <v>67</v>
      </c>
      <c r="E18" s="93" t="s">
        <v>397</v>
      </c>
      <c r="F18" s="93" t="s">
        <v>398</v>
      </c>
      <c r="G18" s="12">
        <v>50608.94</v>
      </c>
      <c r="H18" s="94">
        <f>+G18+G19+G20</f>
        <v>116991.77</v>
      </c>
      <c r="I18" s="95">
        <v>45170</v>
      </c>
      <c r="J18" s="92" t="s">
        <v>613</v>
      </c>
    </row>
    <row r="19" spans="1:10" ht="56.85" customHeight="1" x14ac:dyDescent="0.25">
      <c r="A19" s="73"/>
      <c r="B19" s="98"/>
      <c r="C19" s="4" t="s">
        <v>12</v>
      </c>
      <c r="D19" s="13" t="s">
        <v>41</v>
      </c>
      <c r="E19" s="93"/>
      <c r="F19" s="93"/>
      <c r="G19" s="12">
        <v>64476.75</v>
      </c>
      <c r="H19" s="94"/>
      <c r="I19" s="95"/>
      <c r="J19" s="92"/>
    </row>
    <row r="20" spans="1:10" ht="56.85" customHeight="1" x14ac:dyDescent="0.25">
      <c r="A20" s="73"/>
      <c r="B20" s="98"/>
      <c r="C20" s="4" t="s">
        <v>69</v>
      </c>
      <c r="D20" s="13" t="s">
        <v>68</v>
      </c>
      <c r="E20" s="93"/>
      <c r="F20" s="93"/>
      <c r="G20" s="12">
        <v>1906.08</v>
      </c>
      <c r="H20" s="94"/>
      <c r="I20" s="95"/>
      <c r="J20" s="92"/>
    </row>
    <row r="21" spans="1:10" ht="56.85" customHeight="1" x14ac:dyDescent="0.25">
      <c r="A21" s="73"/>
      <c r="B21" s="66">
        <f>1+B18</f>
        <v>5</v>
      </c>
      <c r="C21" s="4">
        <v>45165</v>
      </c>
      <c r="D21" s="13" t="s">
        <v>71</v>
      </c>
      <c r="E21" s="34" t="s">
        <v>70</v>
      </c>
      <c r="F21" s="34" t="s">
        <v>399</v>
      </c>
      <c r="G21" s="12">
        <v>12627.8</v>
      </c>
      <c r="H21" s="12">
        <v>12627.8</v>
      </c>
      <c r="I21" s="51">
        <v>45170</v>
      </c>
      <c r="J21" s="44">
        <v>5886</v>
      </c>
    </row>
    <row r="22" spans="1:10" ht="56.85" customHeight="1" x14ac:dyDescent="0.25">
      <c r="A22" s="73"/>
      <c r="B22" s="109">
        <f>1+B21</f>
        <v>6</v>
      </c>
      <c r="C22" s="4" t="s">
        <v>74</v>
      </c>
      <c r="D22" s="13" t="s">
        <v>73</v>
      </c>
      <c r="E22" s="77" t="s">
        <v>397</v>
      </c>
      <c r="F22" s="77" t="s">
        <v>398</v>
      </c>
      <c r="G22" s="12">
        <v>22799.4</v>
      </c>
      <c r="H22" s="80">
        <f>+G22+G23+G24+G25+G26+G27+G28+G29+G30+G31</f>
        <v>170379.71</v>
      </c>
      <c r="I22" s="106" t="s">
        <v>72</v>
      </c>
      <c r="J22" s="86">
        <v>5893</v>
      </c>
    </row>
    <row r="23" spans="1:10" ht="56.85" customHeight="1" x14ac:dyDescent="0.25">
      <c r="A23" s="73"/>
      <c r="B23" s="110"/>
      <c r="C23" s="4" t="s">
        <v>75</v>
      </c>
      <c r="D23" s="13" t="s">
        <v>21</v>
      </c>
      <c r="E23" s="79"/>
      <c r="F23" s="79"/>
      <c r="G23" s="12">
        <v>4400</v>
      </c>
      <c r="H23" s="82"/>
      <c r="I23" s="107"/>
      <c r="J23" s="88"/>
    </row>
    <row r="24" spans="1:10" ht="56.85" customHeight="1" x14ac:dyDescent="0.25">
      <c r="A24" s="73"/>
      <c r="B24" s="66"/>
      <c r="C24" s="4" t="s">
        <v>44</v>
      </c>
      <c r="D24" s="13" t="s">
        <v>46</v>
      </c>
      <c r="E24" s="77"/>
      <c r="F24" s="77"/>
      <c r="G24" s="12">
        <v>8052</v>
      </c>
      <c r="H24" s="80"/>
      <c r="I24" s="106"/>
      <c r="J24" s="86"/>
    </row>
    <row r="25" spans="1:10" ht="56.85" customHeight="1" x14ac:dyDescent="0.25">
      <c r="A25" s="73"/>
      <c r="B25" s="66"/>
      <c r="C25" s="4" t="s">
        <v>77</v>
      </c>
      <c r="D25" s="13" t="s">
        <v>76</v>
      </c>
      <c r="E25" s="78"/>
      <c r="F25" s="78"/>
      <c r="G25" s="12">
        <v>35090.550000000003</v>
      </c>
      <c r="H25" s="81"/>
      <c r="I25" s="108"/>
      <c r="J25" s="87"/>
    </row>
    <row r="26" spans="1:10" ht="56.85" customHeight="1" x14ac:dyDescent="0.25">
      <c r="A26" s="73"/>
      <c r="B26" s="67"/>
      <c r="C26" s="4" t="s">
        <v>79</v>
      </c>
      <c r="D26" s="13" t="s">
        <v>78</v>
      </c>
      <c r="E26" s="78"/>
      <c r="F26" s="78"/>
      <c r="G26" s="12">
        <v>9965.76</v>
      </c>
      <c r="H26" s="81"/>
      <c r="I26" s="108"/>
      <c r="J26" s="87"/>
    </row>
    <row r="27" spans="1:10" ht="56.85" customHeight="1" x14ac:dyDescent="0.25">
      <c r="A27" s="73"/>
      <c r="B27" s="58"/>
      <c r="C27" s="4" t="s">
        <v>81</v>
      </c>
      <c r="D27" s="13" t="s">
        <v>80</v>
      </c>
      <c r="E27" s="78"/>
      <c r="F27" s="78"/>
      <c r="G27" s="12">
        <v>26286.799999999999</v>
      </c>
      <c r="H27" s="81"/>
      <c r="I27" s="108"/>
      <c r="J27" s="87"/>
    </row>
    <row r="28" spans="1:10" ht="56.85" customHeight="1" x14ac:dyDescent="0.25">
      <c r="A28" s="73"/>
      <c r="B28" s="58"/>
      <c r="C28" s="4" t="s">
        <v>83</v>
      </c>
      <c r="D28" s="13" t="s">
        <v>82</v>
      </c>
      <c r="E28" s="78"/>
      <c r="F28" s="78"/>
      <c r="G28" s="12">
        <v>17055.68</v>
      </c>
      <c r="H28" s="81"/>
      <c r="I28" s="108"/>
      <c r="J28" s="87"/>
    </row>
    <row r="29" spans="1:10" ht="56.85" customHeight="1" x14ac:dyDescent="0.25">
      <c r="A29" s="73"/>
      <c r="B29" s="58"/>
      <c r="C29" s="4" t="s">
        <v>85</v>
      </c>
      <c r="D29" s="13" t="s">
        <v>84</v>
      </c>
      <c r="E29" s="78"/>
      <c r="F29" s="78"/>
      <c r="G29" s="12">
        <v>22808.62</v>
      </c>
      <c r="H29" s="81"/>
      <c r="I29" s="108"/>
      <c r="J29" s="87"/>
    </row>
    <row r="30" spans="1:10" ht="56.85" customHeight="1" x14ac:dyDescent="0.25">
      <c r="A30" s="73"/>
      <c r="B30" s="58"/>
      <c r="C30" s="4" t="s">
        <v>45</v>
      </c>
      <c r="D30" s="13" t="s">
        <v>86</v>
      </c>
      <c r="E30" s="78"/>
      <c r="F30" s="78"/>
      <c r="G30" s="12">
        <v>4150</v>
      </c>
      <c r="H30" s="81"/>
      <c r="I30" s="108"/>
      <c r="J30" s="87"/>
    </row>
    <row r="31" spans="1:10" ht="56.85" customHeight="1" x14ac:dyDescent="0.25">
      <c r="A31" s="73"/>
      <c r="B31" s="59"/>
      <c r="C31" s="4" t="s">
        <v>88</v>
      </c>
      <c r="D31" s="13" t="s">
        <v>87</v>
      </c>
      <c r="E31" s="79"/>
      <c r="F31" s="79"/>
      <c r="G31" s="12">
        <v>19770.900000000001</v>
      </c>
      <c r="H31" s="82"/>
      <c r="I31" s="107"/>
      <c r="J31" s="88"/>
    </row>
    <row r="32" spans="1:10" ht="56.85" customHeight="1" x14ac:dyDescent="0.25">
      <c r="A32" s="73"/>
      <c r="B32" s="89">
        <f>1+B22</f>
        <v>7</v>
      </c>
      <c r="C32" s="4" t="s">
        <v>26</v>
      </c>
      <c r="D32" s="13" t="s">
        <v>89</v>
      </c>
      <c r="E32" s="77" t="s">
        <v>397</v>
      </c>
      <c r="F32" s="77" t="s">
        <v>398</v>
      </c>
      <c r="G32" s="12">
        <v>28316.98</v>
      </c>
      <c r="H32" s="80">
        <f>+G32+G33+G34+G35+G36+G37+G38+G39+G40+G41+G42+G43+G44+G45+G46+G47+G48+G49+G50+G51+G52+G53+G54+G55+G56+G57+G58</f>
        <v>595124.42999999993</v>
      </c>
      <c r="I32" s="83">
        <v>45173</v>
      </c>
      <c r="J32" s="86">
        <v>5898</v>
      </c>
    </row>
    <row r="33" spans="1:10" ht="56.85" customHeight="1" x14ac:dyDescent="0.25">
      <c r="A33" s="45"/>
      <c r="B33" s="90"/>
      <c r="C33" s="4" t="s">
        <v>16</v>
      </c>
      <c r="D33" s="13" t="s">
        <v>90</v>
      </c>
      <c r="E33" s="78"/>
      <c r="F33" s="78"/>
      <c r="G33" s="12">
        <v>26471.13</v>
      </c>
      <c r="H33" s="81"/>
      <c r="I33" s="84"/>
      <c r="J33" s="87"/>
    </row>
    <row r="34" spans="1:10" ht="56.85" customHeight="1" x14ac:dyDescent="0.25">
      <c r="A34" s="45"/>
      <c r="B34" s="90"/>
      <c r="C34" s="4" t="s">
        <v>91</v>
      </c>
      <c r="D34" s="13" t="s">
        <v>35</v>
      </c>
      <c r="E34" s="78"/>
      <c r="F34" s="78"/>
      <c r="G34" s="12">
        <v>3594.9</v>
      </c>
      <c r="H34" s="81"/>
      <c r="I34" s="84"/>
      <c r="J34" s="87"/>
    </row>
    <row r="35" spans="1:10" ht="56.85" customHeight="1" x14ac:dyDescent="0.25">
      <c r="A35" s="45"/>
      <c r="B35" s="90"/>
      <c r="C35" s="4" t="s">
        <v>93</v>
      </c>
      <c r="D35" s="13" t="s">
        <v>92</v>
      </c>
      <c r="E35" s="78"/>
      <c r="F35" s="78"/>
      <c r="G35" s="12">
        <v>8690.17</v>
      </c>
      <c r="H35" s="81"/>
      <c r="I35" s="84"/>
      <c r="J35" s="87"/>
    </row>
    <row r="36" spans="1:10" ht="56.85" customHeight="1" x14ac:dyDescent="0.25">
      <c r="A36" s="45"/>
      <c r="B36" s="90"/>
      <c r="C36" s="4" t="s">
        <v>93</v>
      </c>
      <c r="D36" s="13" t="s">
        <v>94</v>
      </c>
      <c r="E36" s="78"/>
      <c r="F36" s="78"/>
      <c r="G36" s="12">
        <v>26031.200000000001</v>
      </c>
      <c r="H36" s="81"/>
      <c r="I36" s="84"/>
      <c r="J36" s="87"/>
    </row>
    <row r="37" spans="1:10" ht="56.85" customHeight="1" x14ac:dyDescent="0.25">
      <c r="A37" s="45"/>
      <c r="B37" s="90"/>
      <c r="C37" s="4" t="s">
        <v>96</v>
      </c>
      <c r="D37" s="13" t="s">
        <v>95</v>
      </c>
      <c r="E37" s="78"/>
      <c r="F37" s="78"/>
      <c r="G37" s="12">
        <v>15893.84</v>
      </c>
      <c r="H37" s="81"/>
      <c r="I37" s="84"/>
      <c r="J37" s="87"/>
    </row>
    <row r="38" spans="1:10" ht="56.85" customHeight="1" x14ac:dyDescent="0.25">
      <c r="A38" s="45"/>
      <c r="B38" s="90"/>
      <c r="C38" s="4" t="s">
        <v>97</v>
      </c>
      <c r="D38" s="13" t="s">
        <v>37</v>
      </c>
      <c r="E38" s="78"/>
      <c r="F38" s="78"/>
      <c r="G38" s="12">
        <v>19785.259999999998</v>
      </c>
      <c r="H38" s="81"/>
      <c r="I38" s="84"/>
      <c r="J38" s="87"/>
    </row>
    <row r="39" spans="1:10" ht="56.85" customHeight="1" x14ac:dyDescent="0.25">
      <c r="A39" s="45"/>
      <c r="B39" s="91"/>
      <c r="C39" s="4" t="s">
        <v>99</v>
      </c>
      <c r="D39" s="13" t="s">
        <v>98</v>
      </c>
      <c r="E39" s="79"/>
      <c r="F39" s="79"/>
      <c r="G39" s="12">
        <v>11446.8</v>
      </c>
      <c r="H39" s="82"/>
      <c r="I39" s="85"/>
      <c r="J39" s="88"/>
    </row>
    <row r="40" spans="1:10" ht="56.85" customHeight="1" x14ac:dyDescent="0.25">
      <c r="A40" s="73"/>
      <c r="B40" s="58"/>
      <c r="C40" s="4" t="s">
        <v>101</v>
      </c>
      <c r="D40" s="13" t="s">
        <v>100</v>
      </c>
      <c r="E40" s="35"/>
      <c r="F40" s="35"/>
      <c r="G40" s="12">
        <v>47641.52</v>
      </c>
      <c r="H40" s="30"/>
      <c r="I40" s="52"/>
      <c r="J40" s="45"/>
    </row>
    <row r="41" spans="1:10" ht="56.85" customHeight="1" x14ac:dyDescent="0.25">
      <c r="A41" s="73"/>
      <c r="B41" s="58"/>
      <c r="C41" s="33" t="s">
        <v>103</v>
      </c>
      <c r="D41" s="5" t="s">
        <v>102</v>
      </c>
      <c r="E41" s="38"/>
      <c r="F41" s="38"/>
      <c r="G41" s="30">
        <v>10747.08</v>
      </c>
      <c r="H41" s="40"/>
      <c r="I41" s="53"/>
      <c r="J41" s="45"/>
    </row>
    <row r="42" spans="1:10" ht="56.85" customHeight="1" x14ac:dyDescent="0.25">
      <c r="A42" s="73"/>
      <c r="B42" s="58"/>
      <c r="C42" s="32" t="s">
        <v>14</v>
      </c>
      <c r="D42" s="7" t="s">
        <v>19</v>
      </c>
      <c r="E42" s="38"/>
      <c r="F42" s="38"/>
      <c r="G42" s="31">
        <v>21258.86</v>
      </c>
      <c r="H42" s="40"/>
      <c r="I42" s="53"/>
      <c r="J42" s="45"/>
    </row>
    <row r="43" spans="1:10" ht="56.85" customHeight="1" x14ac:dyDescent="0.25">
      <c r="A43" s="73"/>
      <c r="B43" s="58"/>
      <c r="C43" s="4" t="s">
        <v>105</v>
      </c>
      <c r="D43" s="13" t="s">
        <v>104</v>
      </c>
      <c r="E43" s="38"/>
      <c r="F43" s="38"/>
      <c r="G43" s="12">
        <v>14367.19</v>
      </c>
      <c r="H43" s="40"/>
      <c r="I43" s="53"/>
      <c r="J43" s="45"/>
    </row>
    <row r="44" spans="1:10" ht="56.85" customHeight="1" x14ac:dyDescent="0.25">
      <c r="A44" s="73"/>
      <c r="B44" s="58"/>
      <c r="C44" s="4" t="s">
        <v>106</v>
      </c>
      <c r="D44" s="13" t="s">
        <v>27</v>
      </c>
      <c r="E44" s="38"/>
      <c r="F44" s="38"/>
      <c r="G44" s="12">
        <v>4913</v>
      </c>
      <c r="H44" s="40"/>
      <c r="I44" s="53"/>
      <c r="J44" s="45"/>
    </row>
    <row r="45" spans="1:10" ht="56.85" customHeight="1" x14ac:dyDescent="0.25">
      <c r="A45" s="73"/>
      <c r="B45" s="58"/>
      <c r="C45" s="4" t="s">
        <v>108</v>
      </c>
      <c r="D45" s="13" t="s">
        <v>107</v>
      </c>
      <c r="E45" s="38"/>
      <c r="F45" s="38"/>
      <c r="G45" s="12">
        <v>4906.41</v>
      </c>
      <c r="H45" s="40"/>
      <c r="I45" s="53"/>
      <c r="J45" s="45"/>
    </row>
    <row r="46" spans="1:10" ht="56.85" customHeight="1" x14ac:dyDescent="0.25">
      <c r="A46" s="73"/>
      <c r="B46" s="58"/>
      <c r="C46" s="4" t="s">
        <v>110</v>
      </c>
      <c r="D46" s="13" t="s">
        <v>109</v>
      </c>
      <c r="E46" s="38"/>
      <c r="F46" s="38"/>
      <c r="G46" s="12">
        <v>29557.81</v>
      </c>
      <c r="H46" s="40"/>
      <c r="I46" s="53"/>
      <c r="J46" s="45"/>
    </row>
    <row r="47" spans="1:10" ht="56.85" customHeight="1" x14ac:dyDescent="0.25">
      <c r="A47" s="73"/>
      <c r="B47" s="58"/>
      <c r="C47" s="4" t="s">
        <v>111</v>
      </c>
      <c r="D47" s="13" t="s">
        <v>23</v>
      </c>
      <c r="E47" s="38"/>
      <c r="F47" s="38"/>
      <c r="G47" s="12">
        <v>4928.53</v>
      </c>
      <c r="H47" s="40"/>
      <c r="I47" s="53"/>
      <c r="J47" s="45"/>
    </row>
    <row r="48" spans="1:10" ht="56.85" customHeight="1" x14ac:dyDescent="0.25">
      <c r="A48" s="73"/>
      <c r="B48" s="58"/>
      <c r="C48" s="4" t="s">
        <v>113</v>
      </c>
      <c r="D48" s="13" t="s">
        <v>112</v>
      </c>
      <c r="E48" s="38"/>
      <c r="F48" s="38"/>
      <c r="G48" s="12">
        <v>20364.169999999998</v>
      </c>
      <c r="H48" s="40"/>
      <c r="I48" s="53"/>
      <c r="J48" s="45"/>
    </row>
    <row r="49" spans="1:10" ht="56.85" customHeight="1" x14ac:dyDescent="0.25">
      <c r="A49" s="73"/>
      <c r="B49" s="58"/>
      <c r="C49" s="4" t="s">
        <v>38</v>
      </c>
      <c r="D49" s="13" t="s">
        <v>114</v>
      </c>
      <c r="E49" s="38"/>
      <c r="F49" s="38"/>
      <c r="G49" s="12">
        <v>46073.95</v>
      </c>
      <c r="H49" s="40"/>
      <c r="I49" s="53"/>
      <c r="J49" s="45"/>
    </row>
    <row r="50" spans="1:10" ht="56.85" customHeight="1" x14ac:dyDescent="0.25">
      <c r="A50" s="73"/>
      <c r="B50" s="58"/>
      <c r="C50" s="4" t="s">
        <v>28</v>
      </c>
      <c r="D50" s="13" t="s">
        <v>115</v>
      </c>
      <c r="E50" s="38"/>
      <c r="F50" s="38"/>
      <c r="G50" s="12">
        <v>61524.12</v>
      </c>
      <c r="H50" s="40"/>
      <c r="I50" s="53"/>
      <c r="J50" s="45"/>
    </row>
    <row r="51" spans="1:10" ht="56.85" customHeight="1" x14ac:dyDescent="0.25">
      <c r="A51" s="73"/>
      <c r="B51" s="58"/>
      <c r="C51" s="4" t="s">
        <v>29</v>
      </c>
      <c r="D51" s="13" t="s">
        <v>116</v>
      </c>
      <c r="E51" s="38"/>
      <c r="F51" s="38"/>
      <c r="G51" s="12">
        <v>23347.5</v>
      </c>
      <c r="H51" s="40"/>
      <c r="I51" s="53"/>
      <c r="J51" s="45"/>
    </row>
    <row r="52" spans="1:10" ht="56.85" customHeight="1" x14ac:dyDescent="0.25">
      <c r="A52" s="73"/>
      <c r="B52" s="58"/>
      <c r="C52" s="4" t="s">
        <v>118</v>
      </c>
      <c r="D52" s="13" t="s">
        <v>117</v>
      </c>
      <c r="E52" s="38"/>
      <c r="F52" s="38"/>
      <c r="G52" s="12">
        <v>27239.11</v>
      </c>
      <c r="H52" s="40"/>
      <c r="I52" s="53"/>
      <c r="J52" s="45"/>
    </row>
    <row r="53" spans="1:10" ht="56.85" customHeight="1" x14ac:dyDescent="0.25">
      <c r="A53" s="73"/>
      <c r="B53" s="58"/>
      <c r="C53" s="4" t="s">
        <v>120</v>
      </c>
      <c r="D53" s="13" t="s">
        <v>119</v>
      </c>
      <c r="E53" s="38"/>
      <c r="F53" s="38"/>
      <c r="G53" s="12">
        <v>24474.97</v>
      </c>
      <c r="H53" s="40"/>
      <c r="I53" s="53"/>
      <c r="J53" s="45"/>
    </row>
    <row r="54" spans="1:10" ht="56.85" customHeight="1" x14ac:dyDescent="0.25">
      <c r="A54" s="73"/>
      <c r="B54" s="58"/>
      <c r="C54" s="4" t="s">
        <v>122</v>
      </c>
      <c r="D54" s="13" t="s">
        <v>121</v>
      </c>
      <c r="E54" s="38"/>
      <c r="F54" s="38"/>
      <c r="G54" s="12">
        <v>11651</v>
      </c>
      <c r="H54" s="40"/>
      <c r="I54" s="53"/>
      <c r="J54" s="45"/>
    </row>
    <row r="55" spans="1:10" ht="56.85" customHeight="1" x14ac:dyDescent="0.25">
      <c r="A55" s="73"/>
      <c r="B55" s="59"/>
      <c r="C55" s="4" t="s">
        <v>15</v>
      </c>
      <c r="D55" s="13" t="s">
        <v>123</v>
      </c>
      <c r="E55" s="36"/>
      <c r="F55" s="36"/>
      <c r="G55" s="12">
        <v>31744.58</v>
      </c>
      <c r="H55" s="31"/>
      <c r="I55" s="54"/>
      <c r="J55" s="46"/>
    </row>
    <row r="56" spans="1:10" ht="56.85" customHeight="1" x14ac:dyDescent="0.25">
      <c r="A56" s="73"/>
      <c r="B56" s="58"/>
      <c r="C56" s="32" t="s">
        <v>125</v>
      </c>
      <c r="D56" s="7" t="s">
        <v>124</v>
      </c>
      <c r="E56" s="35"/>
      <c r="F56" s="35"/>
      <c r="G56" s="31">
        <v>19666.98</v>
      </c>
      <c r="H56" s="40"/>
      <c r="I56" s="53"/>
      <c r="J56" s="45"/>
    </row>
    <row r="57" spans="1:10" ht="56.85" customHeight="1" x14ac:dyDescent="0.25">
      <c r="A57" s="73"/>
      <c r="B57" s="58"/>
      <c r="C57" s="4" t="s">
        <v>16</v>
      </c>
      <c r="D57" s="13" t="s">
        <v>126</v>
      </c>
      <c r="E57" s="38"/>
      <c r="F57" s="38"/>
      <c r="G57" s="12">
        <v>31735.24</v>
      </c>
      <c r="H57" s="40"/>
      <c r="I57" s="53"/>
      <c r="J57" s="45"/>
    </row>
    <row r="58" spans="1:10" ht="56.85" customHeight="1" x14ac:dyDescent="0.25">
      <c r="A58" s="73"/>
      <c r="B58" s="59"/>
      <c r="C58" s="4" t="s">
        <v>25</v>
      </c>
      <c r="D58" s="13" t="s">
        <v>47</v>
      </c>
      <c r="E58" s="36"/>
      <c r="F58" s="36"/>
      <c r="G58" s="12">
        <v>18752.13</v>
      </c>
      <c r="H58" s="31"/>
      <c r="I58" s="54"/>
      <c r="J58" s="46"/>
    </row>
    <row r="59" spans="1:10" ht="61.5" customHeight="1" x14ac:dyDescent="0.25">
      <c r="A59" s="73"/>
      <c r="B59" s="66">
        <f>1+B32</f>
        <v>8</v>
      </c>
      <c r="C59" s="4">
        <v>45035</v>
      </c>
      <c r="D59" s="13" t="s">
        <v>127</v>
      </c>
      <c r="E59" s="34" t="s">
        <v>397</v>
      </c>
      <c r="F59" s="34" t="s">
        <v>400</v>
      </c>
      <c r="G59" s="12">
        <v>3739477</v>
      </c>
      <c r="H59" s="12">
        <v>3739477</v>
      </c>
      <c r="I59" s="51">
        <v>45173</v>
      </c>
      <c r="J59" s="44" t="s">
        <v>586</v>
      </c>
    </row>
    <row r="60" spans="1:10" ht="56.85" customHeight="1" x14ac:dyDescent="0.25">
      <c r="A60" s="73"/>
      <c r="B60" s="98">
        <f>1+B59</f>
        <v>9</v>
      </c>
      <c r="C60" s="4">
        <v>45110</v>
      </c>
      <c r="D60" s="13" t="s">
        <v>128</v>
      </c>
      <c r="E60" s="77" t="s">
        <v>401</v>
      </c>
      <c r="F60" s="77" t="s">
        <v>402</v>
      </c>
      <c r="G60" s="12">
        <v>5400</v>
      </c>
      <c r="H60" s="94">
        <f>G60+G61+G62+G63+G64+G65+G66</f>
        <v>370800</v>
      </c>
      <c r="I60" s="95">
        <v>45173</v>
      </c>
      <c r="J60" s="92">
        <v>5909</v>
      </c>
    </row>
    <row r="61" spans="1:10" ht="56.85" customHeight="1" x14ac:dyDescent="0.25">
      <c r="A61" s="73"/>
      <c r="B61" s="98"/>
      <c r="C61" s="4" t="s">
        <v>24</v>
      </c>
      <c r="D61" s="13" t="s">
        <v>39</v>
      </c>
      <c r="E61" s="78"/>
      <c r="F61" s="78"/>
      <c r="G61" s="12">
        <v>130000</v>
      </c>
      <c r="H61" s="94"/>
      <c r="I61" s="95"/>
      <c r="J61" s="92"/>
    </row>
    <row r="62" spans="1:10" ht="56.85" customHeight="1" x14ac:dyDescent="0.25">
      <c r="A62" s="73"/>
      <c r="B62" s="98"/>
      <c r="C62" s="4" t="s">
        <v>24</v>
      </c>
      <c r="D62" s="13" t="s">
        <v>42</v>
      </c>
      <c r="E62" s="78"/>
      <c r="F62" s="78"/>
      <c r="G62" s="12">
        <v>50400</v>
      </c>
      <c r="H62" s="94"/>
      <c r="I62" s="95"/>
      <c r="J62" s="92"/>
    </row>
    <row r="63" spans="1:10" ht="56.85" customHeight="1" x14ac:dyDescent="0.25">
      <c r="A63" s="73"/>
      <c r="B63" s="98"/>
      <c r="C63" s="4" t="s">
        <v>24</v>
      </c>
      <c r="D63" s="13" t="s">
        <v>129</v>
      </c>
      <c r="E63" s="78"/>
      <c r="F63" s="78"/>
      <c r="G63" s="12">
        <v>12000</v>
      </c>
      <c r="H63" s="94"/>
      <c r="I63" s="95"/>
      <c r="J63" s="92"/>
    </row>
    <row r="64" spans="1:10" ht="56.85" customHeight="1" x14ac:dyDescent="0.25">
      <c r="A64" s="73"/>
      <c r="B64" s="98"/>
      <c r="C64" s="4" t="s">
        <v>24</v>
      </c>
      <c r="D64" s="13" t="s">
        <v>130</v>
      </c>
      <c r="E64" s="78"/>
      <c r="F64" s="78"/>
      <c r="G64" s="12">
        <v>12000</v>
      </c>
      <c r="H64" s="94"/>
      <c r="I64" s="95"/>
      <c r="J64" s="92"/>
    </row>
    <row r="65" spans="1:10" ht="56.85" customHeight="1" x14ac:dyDescent="0.25">
      <c r="A65" s="73"/>
      <c r="B65" s="98"/>
      <c r="C65" s="4" t="s">
        <v>24</v>
      </c>
      <c r="D65" s="13" t="s">
        <v>131</v>
      </c>
      <c r="E65" s="78"/>
      <c r="F65" s="78"/>
      <c r="G65" s="12">
        <v>12500</v>
      </c>
      <c r="H65" s="94"/>
      <c r="I65" s="95"/>
      <c r="J65" s="92"/>
    </row>
    <row r="66" spans="1:10" ht="56.85" customHeight="1" x14ac:dyDescent="0.25">
      <c r="A66" s="73"/>
      <c r="B66" s="98"/>
      <c r="C66" s="4" t="s">
        <v>24</v>
      </c>
      <c r="D66" s="13" t="s">
        <v>132</v>
      </c>
      <c r="E66" s="79"/>
      <c r="F66" s="79"/>
      <c r="G66" s="12">
        <v>148500</v>
      </c>
      <c r="H66" s="94"/>
      <c r="I66" s="95"/>
      <c r="J66" s="92"/>
    </row>
    <row r="67" spans="1:10" ht="64.5" customHeight="1" x14ac:dyDescent="0.25">
      <c r="A67" s="73"/>
      <c r="B67" s="68">
        <f>1+B60</f>
        <v>10</v>
      </c>
      <c r="C67" s="4">
        <v>45155</v>
      </c>
      <c r="D67" s="13" t="s">
        <v>134</v>
      </c>
      <c r="E67" s="34" t="s">
        <v>133</v>
      </c>
      <c r="F67" s="34" t="s">
        <v>578</v>
      </c>
      <c r="G67" s="12">
        <v>11800</v>
      </c>
      <c r="H67" s="12">
        <v>11800</v>
      </c>
      <c r="I67" s="51">
        <v>45173</v>
      </c>
      <c r="J67" s="44" t="s">
        <v>587</v>
      </c>
    </row>
    <row r="68" spans="1:10" ht="59.25" customHeight="1" x14ac:dyDescent="0.25">
      <c r="A68" s="73"/>
      <c r="B68" s="68">
        <f>1+B67</f>
        <v>11</v>
      </c>
      <c r="C68" s="4">
        <v>45100</v>
      </c>
      <c r="D68" s="13" t="s">
        <v>68</v>
      </c>
      <c r="E68" s="34" t="s">
        <v>40</v>
      </c>
      <c r="F68" s="34" t="s">
        <v>403</v>
      </c>
      <c r="G68" s="12">
        <v>97940</v>
      </c>
      <c r="H68" s="12">
        <v>97940</v>
      </c>
      <c r="I68" s="51">
        <v>45173</v>
      </c>
      <c r="J68" s="44">
        <v>5923</v>
      </c>
    </row>
    <row r="69" spans="1:10" ht="59.25" customHeight="1" x14ac:dyDescent="0.25">
      <c r="A69" s="73"/>
      <c r="B69" s="68">
        <f>1+B68</f>
        <v>12</v>
      </c>
      <c r="C69" s="4">
        <v>45107</v>
      </c>
      <c r="D69" s="13" t="s">
        <v>11</v>
      </c>
      <c r="E69" s="34" t="s">
        <v>404</v>
      </c>
      <c r="F69" s="34" t="s">
        <v>405</v>
      </c>
      <c r="G69" s="12">
        <v>4000</v>
      </c>
      <c r="H69" s="12">
        <v>4000</v>
      </c>
      <c r="I69" s="51">
        <v>45173</v>
      </c>
      <c r="J69" s="44">
        <v>5924</v>
      </c>
    </row>
    <row r="70" spans="1:10" ht="59.25" customHeight="1" x14ac:dyDescent="0.25">
      <c r="A70" s="73"/>
      <c r="B70" s="68">
        <f>1+B69</f>
        <v>13</v>
      </c>
      <c r="C70" s="4">
        <v>45089</v>
      </c>
      <c r="D70" s="13" t="s">
        <v>135</v>
      </c>
      <c r="E70" s="34" t="s">
        <v>394</v>
      </c>
      <c r="F70" s="34" t="s">
        <v>406</v>
      </c>
      <c r="G70" s="12">
        <v>204496.2</v>
      </c>
      <c r="H70" s="12">
        <v>204496.2</v>
      </c>
      <c r="I70" s="51">
        <v>45174</v>
      </c>
      <c r="J70" s="44" t="s">
        <v>588</v>
      </c>
    </row>
    <row r="71" spans="1:10" ht="56.85" customHeight="1" x14ac:dyDescent="0.25">
      <c r="A71" s="73"/>
      <c r="B71" s="68">
        <f t="shared" ref="B71:B78" si="1">1+B70</f>
        <v>14</v>
      </c>
      <c r="C71" s="4">
        <v>45142</v>
      </c>
      <c r="D71" s="13" t="s">
        <v>136</v>
      </c>
      <c r="E71" s="34" t="s">
        <v>407</v>
      </c>
      <c r="F71" s="34" t="s">
        <v>408</v>
      </c>
      <c r="G71" s="12">
        <v>64900</v>
      </c>
      <c r="H71" s="12">
        <v>64900</v>
      </c>
      <c r="I71" s="51">
        <v>45174</v>
      </c>
      <c r="J71" s="44" t="s">
        <v>614</v>
      </c>
    </row>
    <row r="72" spans="1:10" ht="56.85" customHeight="1" x14ac:dyDescent="0.25">
      <c r="A72" s="73"/>
      <c r="B72" s="68">
        <f t="shared" si="1"/>
        <v>15</v>
      </c>
      <c r="C72" s="4">
        <v>45149</v>
      </c>
      <c r="D72" s="13" t="s">
        <v>137</v>
      </c>
      <c r="E72" s="34" t="s">
        <v>409</v>
      </c>
      <c r="F72" s="34" t="s">
        <v>410</v>
      </c>
      <c r="G72" s="12">
        <v>23600</v>
      </c>
      <c r="H72" s="12">
        <v>23600</v>
      </c>
      <c r="I72" s="51">
        <v>45174</v>
      </c>
      <c r="J72" s="44">
        <v>5930</v>
      </c>
    </row>
    <row r="73" spans="1:10" ht="56.85" customHeight="1" x14ac:dyDescent="0.25">
      <c r="A73" s="73"/>
      <c r="B73" s="68">
        <f>1+B72</f>
        <v>16</v>
      </c>
      <c r="C73" s="4">
        <v>45145</v>
      </c>
      <c r="D73" s="13" t="s">
        <v>139</v>
      </c>
      <c r="E73" s="34" t="s">
        <v>411</v>
      </c>
      <c r="F73" s="34" t="s">
        <v>412</v>
      </c>
      <c r="G73" s="12">
        <v>162500</v>
      </c>
      <c r="H73" s="12">
        <v>162500</v>
      </c>
      <c r="I73" s="51" t="s">
        <v>138</v>
      </c>
      <c r="J73" s="44">
        <v>5995</v>
      </c>
    </row>
    <row r="74" spans="1:10" ht="61.5" customHeight="1" x14ac:dyDescent="0.25">
      <c r="A74" s="73"/>
      <c r="B74" s="68">
        <f t="shared" si="1"/>
        <v>17</v>
      </c>
      <c r="C74" s="4">
        <v>45134</v>
      </c>
      <c r="D74" s="13" t="s">
        <v>17</v>
      </c>
      <c r="E74" s="34" t="s">
        <v>413</v>
      </c>
      <c r="F74" s="34" t="s">
        <v>414</v>
      </c>
      <c r="G74" s="12">
        <v>656100</v>
      </c>
      <c r="H74" s="12">
        <v>656100</v>
      </c>
      <c r="I74" s="51">
        <v>45175</v>
      </c>
      <c r="J74" s="44">
        <v>5999</v>
      </c>
    </row>
    <row r="75" spans="1:10" ht="91.5" customHeight="1" x14ac:dyDescent="0.25">
      <c r="A75" s="73"/>
      <c r="B75" s="68">
        <f t="shared" si="1"/>
        <v>18</v>
      </c>
      <c r="C75" s="4">
        <v>45088</v>
      </c>
      <c r="D75" s="13" t="s">
        <v>140</v>
      </c>
      <c r="E75" s="34" t="s">
        <v>582</v>
      </c>
      <c r="F75" s="34" t="s">
        <v>415</v>
      </c>
      <c r="G75" s="12">
        <v>105000</v>
      </c>
      <c r="H75" s="12">
        <v>105000</v>
      </c>
      <c r="I75" s="51">
        <v>45175</v>
      </c>
      <c r="J75" s="44">
        <v>6008</v>
      </c>
    </row>
    <row r="76" spans="1:10" ht="56.85" customHeight="1" x14ac:dyDescent="0.25">
      <c r="A76" s="73"/>
      <c r="B76" s="68">
        <f>1+B75</f>
        <v>19</v>
      </c>
      <c r="C76" s="4">
        <v>45104</v>
      </c>
      <c r="D76" s="13" t="s">
        <v>141</v>
      </c>
      <c r="E76" s="34" t="s">
        <v>10</v>
      </c>
      <c r="F76" s="34" t="s">
        <v>416</v>
      </c>
      <c r="G76" s="12">
        <v>7143.5</v>
      </c>
      <c r="H76" s="12">
        <v>7143.5</v>
      </c>
      <c r="I76" s="51">
        <v>45175</v>
      </c>
      <c r="J76" s="44" t="s">
        <v>589</v>
      </c>
    </row>
    <row r="77" spans="1:10" ht="56.85" customHeight="1" x14ac:dyDescent="0.25">
      <c r="A77" s="73"/>
      <c r="B77" s="68">
        <f t="shared" si="1"/>
        <v>20</v>
      </c>
      <c r="C77" s="4">
        <v>45170</v>
      </c>
      <c r="D77" s="13" t="s">
        <v>142</v>
      </c>
      <c r="E77" s="34" t="s">
        <v>417</v>
      </c>
      <c r="F77" s="34" t="s">
        <v>418</v>
      </c>
      <c r="G77" s="12">
        <v>7080</v>
      </c>
      <c r="H77" s="12">
        <v>7080</v>
      </c>
      <c r="I77" s="51">
        <v>45175</v>
      </c>
      <c r="J77" s="44">
        <v>6011</v>
      </c>
    </row>
    <row r="78" spans="1:10" ht="75.75" customHeight="1" x14ac:dyDescent="0.25">
      <c r="A78" s="73"/>
      <c r="B78" s="68">
        <f t="shared" si="1"/>
        <v>21</v>
      </c>
      <c r="C78" s="4">
        <v>45131</v>
      </c>
      <c r="D78" s="13" t="s">
        <v>143</v>
      </c>
      <c r="E78" s="34" t="s">
        <v>419</v>
      </c>
      <c r="F78" s="34" t="s">
        <v>420</v>
      </c>
      <c r="G78" s="12">
        <v>70182.070000000007</v>
      </c>
      <c r="H78" s="12">
        <v>70182.070000000007</v>
      </c>
      <c r="I78" s="51">
        <v>45175</v>
      </c>
      <c r="J78" s="44">
        <v>6012</v>
      </c>
    </row>
    <row r="79" spans="1:10" ht="56.85" customHeight="1" x14ac:dyDescent="0.25">
      <c r="A79" s="73"/>
      <c r="B79" s="96">
        <f>1+B78</f>
        <v>22</v>
      </c>
      <c r="C79" s="4" t="s">
        <v>144</v>
      </c>
      <c r="D79" s="13" t="s">
        <v>9</v>
      </c>
      <c r="E79" s="93" t="s">
        <v>397</v>
      </c>
      <c r="F79" s="93" t="s">
        <v>398</v>
      </c>
      <c r="G79" s="12">
        <v>43430.559999999998</v>
      </c>
      <c r="H79" s="94">
        <f>+G79+G80+G81+G82</f>
        <v>56952.659999999996</v>
      </c>
      <c r="I79" s="95">
        <v>45175</v>
      </c>
      <c r="J79" s="86">
        <v>6013</v>
      </c>
    </row>
    <row r="80" spans="1:10" ht="56.85" customHeight="1" x14ac:dyDescent="0.25">
      <c r="A80" s="73"/>
      <c r="B80" s="96"/>
      <c r="C80" s="4" t="s">
        <v>146</v>
      </c>
      <c r="D80" s="13" t="s">
        <v>145</v>
      </c>
      <c r="E80" s="93"/>
      <c r="F80" s="93"/>
      <c r="G80" s="12">
        <v>4568.1000000000004</v>
      </c>
      <c r="H80" s="94"/>
      <c r="I80" s="95"/>
      <c r="J80" s="87"/>
    </row>
    <row r="81" spans="1:10" ht="56.85" customHeight="1" x14ac:dyDescent="0.25">
      <c r="A81" s="73"/>
      <c r="B81" s="96"/>
      <c r="C81" s="4" t="s">
        <v>148</v>
      </c>
      <c r="D81" s="13" t="s">
        <v>147</v>
      </c>
      <c r="E81" s="93"/>
      <c r="F81" s="93"/>
      <c r="G81" s="12">
        <v>2528</v>
      </c>
      <c r="H81" s="94"/>
      <c r="I81" s="95"/>
      <c r="J81" s="87"/>
    </row>
    <row r="82" spans="1:10" ht="56.85" customHeight="1" x14ac:dyDescent="0.25">
      <c r="A82" s="73"/>
      <c r="B82" s="96"/>
      <c r="C82" s="4" t="s">
        <v>148</v>
      </c>
      <c r="D82" s="13" t="s">
        <v>149</v>
      </c>
      <c r="E82" s="93"/>
      <c r="F82" s="93"/>
      <c r="G82" s="12">
        <v>6426</v>
      </c>
      <c r="H82" s="94"/>
      <c r="I82" s="95"/>
      <c r="J82" s="88"/>
    </row>
    <row r="83" spans="1:10" ht="56.85" customHeight="1" x14ac:dyDescent="0.25">
      <c r="A83" s="73"/>
      <c r="B83" s="97">
        <f>1+B79</f>
        <v>23</v>
      </c>
      <c r="C83" s="4" t="s">
        <v>43</v>
      </c>
      <c r="D83" s="13" t="s">
        <v>150</v>
      </c>
      <c r="E83" s="93" t="s">
        <v>421</v>
      </c>
      <c r="F83" s="93" t="s">
        <v>422</v>
      </c>
      <c r="G83" s="12">
        <v>5300</v>
      </c>
      <c r="H83" s="94">
        <f>+G83+G84</f>
        <v>8800</v>
      </c>
      <c r="I83" s="95">
        <v>45175</v>
      </c>
      <c r="J83" s="92" t="s">
        <v>615</v>
      </c>
    </row>
    <row r="84" spans="1:10" ht="56.85" customHeight="1" x14ac:dyDescent="0.25">
      <c r="A84" s="73"/>
      <c r="B84" s="97"/>
      <c r="C84" s="4" t="s">
        <v>20</v>
      </c>
      <c r="D84" s="13" t="s">
        <v>151</v>
      </c>
      <c r="E84" s="93"/>
      <c r="F84" s="93"/>
      <c r="G84" s="12">
        <v>3500</v>
      </c>
      <c r="H84" s="94"/>
      <c r="I84" s="95"/>
      <c r="J84" s="92"/>
    </row>
    <row r="85" spans="1:10" ht="68.25" customHeight="1" x14ac:dyDescent="0.25">
      <c r="A85" s="73"/>
      <c r="B85" s="68">
        <f>1+B83</f>
        <v>24</v>
      </c>
      <c r="C85" s="4">
        <v>45152</v>
      </c>
      <c r="D85" s="13" t="s">
        <v>67</v>
      </c>
      <c r="E85" s="34" t="s">
        <v>423</v>
      </c>
      <c r="F85" s="34" t="s">
        <v>424</v>
      </c>
      <c r="G85" s="12">
        <v>16470</v>
      </c>
      <c r="H85" s="12">
        <v>16470</v>
      </c>
      <c r="I85" s="51">
        <v>45175</v>
      </c>
      <c r="J85" s="44" t="s">
        <v>590</v>
      </c>
    </row>
    <row r="86" spans="1:10" ht="56.85" customHeight="1" x14ac:dyDescent="0.25">
      <c r="A86" s="73"/>
      <c r="B86" s="68">
        <f>1+B85</f>
        <v>25</v>
      </c>
      <c r="C86" s="4">
        <v>45134</v>
      </c>
      <c r="D86" s="13" t="s">
        <v>152</v>
      </c>
      <c r="E86" s="34" t="s">
        <v>10</v>
      </c>
      <c r="F86" s="34" t="s">
        <v>425</v>
      </c>
      <c r="G86" s="12">
        <v>828538.51</v>
      </c>
      <c r="H86" s="12">
        <v>828538.51</v>
      </c>
      <c r="I86" s="51">
        <v>45175</v>
      </c>
      <c r="J86" s="44">
        <v>6020</v>
      </c>
    </row>
    <row r="87" spans="1:10" ht="56.85" customHeight="1" x14ac:dyDescent="0.25">
      <c r="A87" s="73"/>
      <c r="B87" s="68">
        <f>1+B86</f>
        <v>26</v>
      </c>
      <c r="C87" s="4">
        <v>45170</v>
      </c>
      <c r="D87" s="13" t="s">
        <v>153</v>
      </c>
      <c r="E87" s="34" t="s">
        <v>30</v>
      </c>
      <c r="F87" s="34" t="s">
        <v>426</v>
      </c>
      <c r="G87" s="12">
        <v>54875.86</v>
      </c>
      <c r="H87" s="12">
        <v>54875.86</v>
      </c>
      <c r="I87" s="51" t="s">
        <v>138</v>
      </c>
      <c r="J87" s="44">
        <v>6029</v>
      </c>
    </row>
    <row r="88" spans="1:10" ht="56.85" customHeight="1" x14ac:dyDescent="0.25">
      <c r="A88" s="73"/>
      <c r="B88" s="96">
        <f>1+B87</f>
        <v>27</v>
      </c>
      <c r="C88" s="4" t="s">
        <v>155</v>
      </c>
      <c r="D88" s="13" t="s">
        <v>154</v>
      </c>
      <c r="E88" s="93" t="s">
        <v>639</v>
      </c>
      <c r="F88" s="93" t="s">
        <v>427</v>
      </c>
      <c r="G88" s="12">
        <v>7140</v>
      </c>
      <c r="H88" s="94">
        <f>+G88+G89+G90+G91+G92</f>
        <v>36720</v>
      </c>
      <c r="I88" s="95">
        <v>45175</v>
      </c>
      <c r="J88" s="92">
        <v>6032</v>
      </c>
    </row>
    <row r="89" spans="1:10" ht="56.85" customHeight="1" x14ac:dyDescent="0.25">
      <c r="A89" s="73"/>
      <c r="B89" s="96"/>
      <c r="C89" s="4" t="s">
        <v>157</v>
      </c>
      <c r="D89" s="13" t="s">
        <v>156</v>
      </c>
      <c r="E89" s="93"/>
      <c r="F89" s="93"/>
      <c r="G89" s="12">
        <v>3300</v>
      </c>
      <c r="H89" s="94"/>
      <c r="I89" s="95"/>
      <c r="J89" s="92"/>
    </row>
    <row r="90" spans="1:10" ht="56.85" customHeight="1" x14ac:dyDescent="0.25">
      <c r="A90" s="73"/>
      <c r="B90" s="96"/>
      <c r="C90" s="4" t="s">
        <v>159</v>
      </c>
      <c r="D90" s="13" t="s">
        <v>158</v>
      </c>
      <c r="E90" s="93"/>
      <c r="F90" s="93"/>
      <c r="G90" s="12">
        <v>9840</v>
      </c>
      <c r="H90" s="94"/>
      <c r="I90" s="95"/>
      <c r="J90" s="92"/>
    </row>
    <row r="91" spans="1:10" ht="56.85" customHeight="1" x14ac:dyDescent="0.25">
      <c r="A91" s="73"/>
      <c r="B91" s="96"/>
      <c r="C91" s="4" t="s">
        <v>161</v>
      </c>
      <c r="D91" s="13" t="s">
        <v>160</v>
      </c>
      <c r="E91" s="93"/>
      <c r="F91" s="93"/>
      <c r="G91" s="12">
        <v>9720</v>
      </c>
      <c r="H91" s="94"/>
      <c r="I91" s="95"/>
      <c r="J91" s="92"/>
    </row>
    <row r="92" spans="1:10" ht="56.85" customHeight="1" x14ac:dyDescent="0.25">
      <c r="A92" s="73"/>
      <c r="B92" s="96"/>
      <c r="C92" s="4" t="s">
        <v>161</v>
      </c>
      <c r="D92" s="13" t="s">
        <v>162</v>
      </c>
      <c r="E92" s="93"/>
      <c r="F92" s="93"/>
      <c r="G92" s="12">
        <v>6720</v>
      </c>
      <c r="H92" s="94"/>
      <c r="I92" s="95"/>
      <c r="J92" s="92"/>
    </row>
    <row r="93" spans="1:10" ht="63" customHeight="1" x14ac:dyDescent="0.25">
      <c r="A93" s="73"/>
      <c r="B93" s="68">
        <f>1+B88</f>
        <v>28</v>
      </c>
      <c r="C93" s="4">
        <v>45167</v>
      </c>
      <c r="D93" s="13" t="s">
        <v>163</v>
      </c>
      <c r="E93" s="34" t="s">
        <v>428</v>
      </c>
      <c r="F93" s="34" t="s">
        <v>429</v>
      </c>
      <c r="G93" s="12">
        <v>12920.02</v>
      </c>
      <c r="H93" s="12">
        <v>12920.02</v>
      </c>
      <c r="I93" s="51">
        <v>45175</v>
      </c>
      <c r="J93" s="44" t="s">
        <v>591</v>
      </c>
    </row>
    <row r="94" spans="1:10" ht="56.85" customHeight="1" x14ac:dyDescent="0.25">
      <c r="A94" s="73"/>
      <c r="B94" s="68">
        <f>1+B93</f>
        <v>29</v>
      </c>
      <c r="C94" s="4">
        <v>45152</v>
      </c>
      <c r="D94" s="13" t="s">
        <v>13</v>
      </c>
      <c r="E94" s="34" t="s">
        <v>36</v>
      </c>
      <c r="F94" s="34" t="s">
        <v>430</v>
      </c>
      <c r="G94" s="12">
        <v>60363.44</v>
      </c>
      <c r="H94" s="12">
        <v>60363.44</v>
      </c>
      <c r="I94" s="51">
        <v>45175</v>
      </c>
      <c r="J94" s="44">
        <v>6034</v>
      </c>
    </row>
    <row r="95" spans="1:10" ht="56.85" customHeight="1" x14ac:dyDescent="0.25">
      <c r="A95" s="73"/>
      <c r="B95" s="96">
        <f>1+B94</f>
        <v>30</v>
      </c>
      <c r="C95" s="4" t="s">
        <v>33</v>
      </c>
      <c r="D95" s="13" t="s">
        <v>153</v>
      </c>
      <c r="E95" s="93" t="s">
        <v>431</v>
      </c>
      <c r="F95" s="93" t="s">
        <v>432</v>
      </c>
      <c r="G95" s="12">
        <v>6800</v>
      </c>
      <c r="H95" s="94">
        <f>+G95+G96+G97+G98</f>
        <v>84800</v>
      </c>
      <c r="I95" s="95">
        <v>45175</v>
      </c>
      <c r="J95" s="92" t="s">
        <v>616</v>
      </c>
    </row>
    <row r="96" spans="1:10" ht="56.85" customHeight="1" x14ac:dyDescent="0.25">
      <c r="A96" s="73"/>
      <c r="B96" s="96"/>
      <c r="C96" s="4" t="s">
        <v>164</v>
      </c>
      <c r="D96" s="13" t="s">
        <v>32</v>
      </c>
      <c r="E96" s="93"/>
      <c r="F96" s="93"/>
      <c r="G96" s="12">
        <v>26000</v>
      </c>
      <c r="H96" s="94"/>
      <c r="I96" s="95"/>
      <c r="J96" s="92"/>
    </row>
    <row r="97" spans="1:10" ht="56.85" customHeight="1" x14ac:dyDescent="0.25">
      <c r="A97" s="73"/>
      <c r="B97" s="96"/>
      <c r="C97" s="4" t="s">
        <v>33</v>
      </c>
      <c r="D97" s="13" t="s">
        <v>31</v>
      </c>
      <c r="E97" s="93"/>
      <c r="F97" s="93"/>
      <c r="G97" s="12">
        <v>26000</v>
      </c>
      <c r="H97" s="94"/>
      <c r="I97" s="95"/>
      <c r="J97" s="92"/>
    </row>
    <row r="98" spans="1:10" ht="56.85" customHeight="1" x14ac:dyDescent="0.25">
      <c r="A98" s="73"/>
      <c r="B98" s="96"/>
      <c r="C98" s="4" t="s">
        <v>33</v>
      </c>
      <c r="D98" s="13" t="s">
        <v>165</v>
      </c>
      <c r="E98" s="93"/>
      <c r="F98" s="93"/>
      <c r="G98" s="12">
        <v>26000</v>
      </c>
      <c r="H98" s="94"/>
      <c r="I98" s="95"/>
      <c r="J98" s="92"/>
    </row>
    <row r="99" spans="1:10" ht="56.85" customHeight="1" x14ac:dyDescent="0.25">
      <c r="A99" s="73"/>
      <c r="B99" s="68">
        <f>1+B95</f>
        <v>31</v>
      </c>
      <c r="C99" s="4">
        <v>45172</v>
      </c>
      <c r="D99" s="13" t="s">
        <v>166</v>
      </c>
      <c r="E99" s="34" t="s">
        <v>433</v>
      </c>
      <c r="F99" s="34" t="s">
        <v>434</v>
      </c>
      <c r="G99" s="12">
        <v>41156.89</v>
      </c>
      <c r="H99" s="12">
        <v>41156.89</v>
      </c>
      <c r="I99" s="51">
        <v>45175</v>
      </c>
      <c r="J99" s="44" t="s">
        <v>617</v>
      </c>
    </row>
    <row r="100" spans="1:10" ht="56.85" customHeight="1" x14ac:dyDescent="0.25">
      <c r="A100" s="73"/>
      <c r="B100" s="68">
        <f>1+B99</f>
        <v>32</v>
      </c>
      <c r="C100" s="4">
        <v>45173</v>
      </c>
      <c r="D100" s="13" t="s">
        <v>167</v>
      </c>
      <c r="E100" s="34" t="s">
        <v>22</v>
      </c>
      <c r="F100" s="34" t="s">
        <v>435</v>
      </c>
      <c r="G100" s="12">
        <v>41156.879999999997</v>
      </c>
      <c r="H100" s="12">
        <v>41156.879999999997</v>
      </c>
      <c r="I100" s="51">
        <v>45175</v>
      </c>
      <c r="J100" s="44" t="s">
        <v>592</v>
      </c>
    </row>
    <row r="101" spans="1:10" ht="56.85" customHeight="1" x14ac:dyDescent="0.25">
      <c r="A101" s="73"/>
      <c r="B101" s="74">
        <f>1+B100</f>
        <v>33</v>
      </c>
      <c r="C101" s="4" t="s">
        <v>170</v>
      </c>
      <c r="D101" s="13" t="s">
        <v>169</v>
      </c>
      <c r="E101" s="77" t="s">
        <v>397</v>
      </c>
      <c r="F101" s="77" t="s">
        <v>398</v>
      </c>
      <c r="G101" s="12">
        <v>24916.73</v>
      </c>
      <c r="H101" s="80">
        <f>+G101+G102+G103</f>
        <v>27646.73</v>
      </c>
      <c r="I101" s="83" t="s">
        <v>168</v>
      </c>
      <c r="J101" s="86">
        <v>6048</v>
      </c>
    </row>
    <row r="102" spans="1:10" ht="56.85" customHeight="1" x14ac:dyDescent="0.25">
      <c r="A102" s="73"/>
      <c r="B102" s="76"/>
      <c r="C102" s="4" t="s">
        <v>170</v>
      </c>
      <c r="D102" s="13" t="s">
        <v>171</v>
      </c>
      <c r="E102" s="79"/>
      <c r="F102" s="79"/>
      <c r="G102" s="12">
        <v>850</v>
      </c>
      <c r="H102" s="82"/>
      <c r="I102" s="85"/>
      <c r="J102" s="88"/>
    </row>
    <row r="103" spans="1:10" ht="56.85" customHeight="1" x14ac:dyDescent="0.25">
      <c r="A103" s="73"/>
      <c r="B103" s="68"/>
      <c r="C103" s="4" t="s">
        <v>170</v>
      </c>
      <c r="D103" s="13" t="s">
        <v>172</v>
      </c>
      <c r="E103" s="34"/>
      <c r="F103" s="34"/>
      <c r="G103" s="12">
        <v>1880</v>
      </c>
      <c r="H103" s="12"/>
      <c r="I103" s="51"/>
      <c r="J103" s="44"/>
    </row>
    <row r="104" spans="1:10" ht="56.85" customHeight="1" x14ac:dyDescent="0.25">
      <c r="A104" s="73"/>
      <c r="B104" s="96">
        <f>1+B101</f>
        <v>34</v>
      </c>
      <c r="C104" s="4" t="s">
        <v>174</v>
      </c>
      <c r="D104" s="13" t="s">
        <v>173</v>
      </c>
      <c r="E104" s="93" t="s">
        <v>349</v>
      </c>
      <c r="F104" s="93" t="s">
        <v>424</v>
      </c>
      <c r="G104" s="12">
        <v>85559</v>
      </c>
      <c r="H104" s="94">
        <f>+G104+G105</f>
        <v>170091</v>
      </c>
      <c r="I104" s="95">
        <v>45176</v>
      </c>
      <c r="J104" s="92" t="s">
        <v>593</v>
      </c>
    </row>
    <row r="105" spans="1:10" ht="56.85" customHeight="1" x14ac:dyDescent="0.25">
      <c r="A105" s="73"/>
      <c r="B105" s="96"/>
      <c r="C105" s="4" t="s">
        <v>176</v>
      </c>
      <c r="D105" s="13" t="s">
        <v>175</v>
      </c>
      <c r="E105" s="93"/>
      <c r="F105" s="93"/>
      <c r="G105" s="12">
        <v>84532</v>
      </c>
      <c r="H105" s="94"/>
      <c r="I105" s="95"/>
      <c r="J105" s="92"/>
    </row>
    <row r="106" spans="1:10" ht="56.85" customHeight="1" x14ac:dyDescent="0.25">
      <c r="A106" s="73"/>
      <c r="B106" s="96">
        <f>1+B104</f>
        <v>35</v>
      </c>
      <c r="C106" s="4" t="s">
        <v>178</v>
      </c>
      <c r="D106" s="13" t="s">
        <v>177</v>
      </c>
      <c r="E106" s="93" t="s">
        <v>436</v>
      </c>
      <c r="F106" s="93" t="s">
        <v>437</v>
      </c>
      <c r="G106" s="12">
        <v>21550</v>
      </c>
      <c r="H106" s="94">
        <f>+G106+G107</f>
        <v>41600</v>
      </c>
      <c r="I106" s="95">
        <v>45176</v>
      </c>
      <c r="J106" s="92">
        <v>6050</v>
      </c>
    </row>
    <row r="107" spans="1:10" ht="56.85" customHeight="1" x14ac:dyDescent="0.25">
      <c r="A107" s="73"/>
      <c r="B107" s="96"/>
      <c r="C107" s="4" t="s">
        <v>33</v>
      </c>
      <c r="D107" s="13" t="s">
        <v>179</v>
      </c>
      <c r="E107" s="93"/>
      <c r="F107" s="93"/>
      <c r="G107" s="12">
        <v>20050</v>
      </c>
      <c r="H107" s="94"/>
      <c r="I107" s="95"/>
      <c r="J107" s="92"/>
    </row>
    <row r="108" spans="1:10" ht="83.25" customHeight="1" x14ac:dyDescent="0.25">
      <c r="A108" s="73"/>
      <c r="B108" s="68">
        <f>1+B106</f>
        <v>36</v>
      </c>
      <c r="C108" s="4">
        <v>45091</v>
      </c>
      <c r="D108" s="13" t="s">
        <v>181</v>
      </c>
      <c r="E108" s="34" t="s">
        <v>180</v>
      </c>
      <c r="F108" s="34" t="s">
        <v>438</v>
      </c>
      <c r="G108" s="12">
        <v>156136.62</v>
      </c>
      <c r="H108" s="12">
        <v>156136.62</v>
      </c>
      <c r="I108" s="51">
        <v>45177</v>
      </c>
      <c r="J108" s="44" t="s">
        <v>594</v>
      </c>
    </row>
    <row r="109" spans="1:10" ht="83.25" customHeight="1" x14ac:dyDescent="0.25">
      <c r="A109" s="73"/>
      <c r="B109" s="68">
        <f>1+B108</f>
        <v>37</v>
      </c>
      <c r="C109" s="4">
        <v>45173</v>
      </c>
      <c r="D109" s="13" t="s">
        <v>182</v>
      </c>
      <c r="E109" s="34" t="s">
        <v>439</v>
      </c>
      <c r="F109" s="34" t="s">
        <v>440</v>
      </c>
      <c r="G109" s="12">
        <v>5172299.96</v>
      </c>
      <c r="H109" s="12">
        <v>5172299.96</v>
      </c>
      <c r="I109" s="51">
        <v>45177</v>
      </c>
      <c r="J109" s="44" t="s">
        <v>618</v>
      </c>
    </row>
    <row r="110" spans="1:10" ht="56.85" customHeight="1" x14ac:dyDescent="0.25">
      <c r="A110" s="73"/>
      <c r="B110" s="74">
        <f>1+B109</f>
        <v>38</v>
      </c>
      <c r="C110" s="4" t="s">
        <v>185</v>
      </c>
      <c r="D110" s="13" t="s">
        <v>184</v>
      </c>
      <c r="E110" s="77" t="s">
        <v>183</v>
      </c>
      <c r="F110" s="77" t="s">
        <v>441</v>
      </c>
      <c r="G110" s="12">
        <v>596</v>
      </c>
      <c r="H110" s="80">
        <f>+G110+G111+G112+G113+G114+G115+G116+G117+G118+G119+G120+G121+G122+G123+G124+G125</f>
        <v>23518</v>
      </c>
      <c r="I110" s="83">
        <v>45177</v>
      </c>
      <c r="J110" s="86">
        <v>6118</v>
      </c>
    </row>
    <row r="111" spans="1:10" ht="56.85" customHeight="1" x14ac:dyDescent="0.25">
      <c r="A111" s="73"/>
      <c r="B111" s="75"/>
      <c r="C111" s="4" t="s">
        <v>59</v>
      </c>
      <c r="D111" s="13" t="s">
        <v>186</v>
      </c>
      <c r="E111" s="78"/>
      <c r="F111" s="78"/>
      <c r="G111" s="12">
        <v>4506</v>
      </c>
      <c r="H111" s="81"/>
      <c r="I111" s="84"/>
      <c r="J111" s="87"/>
    </row>
    <row r="112" spans="1:10" ht="56.85" customHeight="1" x14ac:dyDescent="0.25">
      <c r="A112" s="73"/>
      <c r="B112" s="69"/>
      <c r="C112" s="32" t="s">
        <v>185</v>
      </c>
      <c r="D112" s="7" t="s">
        <v>187</v>
      </c>
      <c r="E112" s="38"/>
      <c r="F112" s="38"/>
      <c r="G112" s="12">
        <v>223</v>
      </c>
      <c r="H112" s="40"/>
      <c r="I112" s="53"/>
      <c r="J112" s="45"/>
    </row>
    <row r="113" spans="1:10" ht="56.85" customHeight="1" x14ac:dyDescent="0.25">
      <c r="A113" s="73"/>
      <c r="B113" s="69"/>
      <c r="C113" s="4" t="s">
        <v>185</v>
      </c>
      <c r="D113" s="13" t="s">
        <v>188</v>
      </c>
      <c r="E113" s="38"/>
      <c r="F113" s="38"/>
      <c r="G113" s="12">
        <v>4079</v>
      </c>
      <c r="H113" s="40"/>
      <c r="I113" s="53"/>
      <c r="J113" s="45"/>
    </row>
    <row r="114" spans="1:10" ht="56.85" customHeight="1" x14ac:dyDescent="0.25">
      <c r="A114" s="73"/>
      <c r="B114" s="69"/>
      <c r="C114" s="4" t="s">
        <v>12</v>
      </c>
      <c r="D114" s="13" t="s">
        <v>189</v>
      </c>
      <c r="E114" s="38"/>
      <c r="F114" s="38"/>
      <c r="G114" s="12">
        <v>596</v>
      </c>
      <c r="H114" s="40"/>
      <c r="I114" s="53"/>
      <c r="J114" s="45"/>
    </row>
    <row r="115" spans="1:10" ht="56.85" customHeight="1" x14ac:dyDescent="0.25">
      <c r="A115" s="73"/>
      <c r="B115" s="69"/>
      <c r="C115" s="4" t="s">
        <v>12</v>
      </c>
      <c r="D115" s="13" t="s">
        <v>190</v>
      </c>
      <c r="E115" s="38"/>
      <c r="F115" s="38"/>
      <c r="G115" s="12">
        <v>774</v>
      </c>
      <c r="H115" s="40"/>
      <c r="I115" s="53"/>
      <c r="J115" s="45"/>
    </row>
    <row r="116" spans="1:10" ht="56.85" customHeight="1" x14ac:dyDescent="0.25">
      <c r="A116" s="73"/>
      <c r="B116" s="69"/>
      <c r="C116" s="4" t="s">
        <v>12</v>
      </c>
      <c r="D116" s="13" t="s">
        <v>191</v>
      </c>
      <c r="E116" s="38"/>
      <c r="F116" s="38"/>
      <c r="G116" s="12">
        <v>211</v>
      </c>
      <c r="H116" s="40"/>
      <c r="I116" s="53"/>
      <c r="J116" s="45"/>
    </row>
    <row r="117" spans="1:10" ht="56.85" customHeight="1" x14ac:dyDescent="0.25">
      <c r="A117" s="73"/>
      <c r="B117" s="70"/>
      <c r="C117" s="4" t="s">
        <v>12</v>
      </c>
      <c r="D117" s="13" t="s">
        <v>192</v>
      </c>
      <c r="E117" s="36"/>
      <c r="F117" s="36"/>
      <c r="G117" s="12">
        <v>4065</v>
      </c>
      <c r="H117" s="31"/>
      <c r="I117" s="54"/>
      <c r="J117" s="46"/>
    </row>
    <row r="118" spans="1:10" ht="56.85" customHeight="1" x14ac:dyDescent="0.25">
      <c r="A118" s="73"/>
      <c r="B118" s="69"/>
      <c r="C118" s="32" t="s">
        <v>24</v>
      </c>
      <c r="D118" s="7" t="s">
        <v>193</v>
      </c>
      <c r="E118" s="38"/>
      <c r="F118" s="38"/>
      <c r="G118" s="31">
        <v>627</v>
      </c>
      <c r="H118" s="40"/>
      <c r="I118" s="53"/>
      <c r="J118" s="45"/>
    </row>
    <row r="119" spans="1:10" ht="56.85" customHeight="1" x14ac:dyDescent="0.25">
      <c r="A119" s="73"/>
      <c r="B119" s="69"/>
      <c r="C119" s="4" t="s">
        <v>24</v>
      </c>
      <c r="D119" s="13" t="s">
        <v>194</v>
      </c>
      <c r="E119" s="38"/>
      <c r="F119" s="38"/>
      <c r="G119" s="12">
        <v>813</v>
      </c>
      <c r="H119" s="40"/>
      <c r="I119" s="53"/>
      <c r="J119" s="45"/>
    </row>
    <row r="120" spans="1:10" ht="56.85" customHeight="1" x14ac:dyDescent="0.25">
      <c r="A120" s="73"/>
      <c r="B120" s="69"/>
      <c r="C120" s="4" t="s">
        <v>24</v>
      </c>
      <c r="D120" s="13" t="s">
        <v>195</v>
      </c>
      <c r="E120" s="38"/>
      <c r="F120" s="38"/>
      <c r="G120" s="12">
        <v>223</v>
      </c>
      <c r="H120" s="40"/>
      <c r="I120" s="53"/>
      <c r="J120" s="45"/>
    </row>
    <row r="121" spans="1:10" ht="56.85" customHeight="1" x14ac:dyDescent="0.25">
      <c r="A121" s="73"/>
      <c r="B121" s="69"/>
      <c r="C121" s="4" t="s">
        <v>24</v>
      </c>
      <c r="D121" s="13" t="s">
        <v>196</v>
      </c>
      <c r="E121" s="38"/>
      <c r="F121" s="38"/>
      <c r="G121" s="12">
        <v>4286</v>
      </c>
      <c r="H121" s="40"/>
      <c r="I121" s="53"/>
      <c r="J121" s="45"/>
    </row>
    <row r="122" spans="1:10" ht="56.85" customHeight="1" x14ac:dyDescent="0.25">
      <c r="A122" s="73"/>
      <c r="B122" s="69"/>
      <c r="C122" s="4" t="s">
        <v>59</v>
      </c>
      <c r="D122" s="13" t="s">
        <v>197</v>
      </c>
      <c r="E122" s="38"/>
      <c r="F122" s="38"/>
      <c r="G122" s="12">
        <v>660</v>
      </c>
      <c r="H122" s="40"/>
      <c r="I122" s="53"/>
      <c r="J122" s="45"/>
    </row>
    <row r="123" spans="1:10" ht="56.85" customHeight="1" x14ac:dyDescent="0.25">
      <c r="A123" s="73"/>
      <c r="B123" s="69"/>
      <c r="C123" s="4" t="s">
        <v>59</v>
      </c>
      <c r="D123" s="13" t="s">
        <v>198</v>
      </c>
      <c r="E123" s="38"/>
      <c r="F123" s="38"/>
      <c r="G123" s="12">
        <v>851</v>
      </c>
      <c r="H123" s="40"/>
      <c r="I123" s="53"/>
      <c r="J123" s="45"/>
    </row>
    <row r="124" spans="1:10" ht="56.85" customHeight="1" x14ac:dyDescent="0.25">
      <c r="A124" s="73"/>
      <c r="B124" s="69"/>
      <c r="C124" s="4" t="s">
        <v>59</v>
      </c>
      <c r="D124" s="13" t="s">
        <v>199</v>
      </c>
      <c r="E124" s="38"/>
      <c r="F124" s="38"/>
      <c r="G124" s="12">
        <v>234</v>
      </c>
      <c r="H124" s="40"/>
      <c r="I124" s="53"/>
      <c r="J124" s="45"/>
    </row>
    <row r="125" spans="1:10" ht="56.85" customHeight="1" x14ac:dyDescent="0.25">
      <c r="A125" s="73"/>
      <c r="B125" s="70"/>
      <c r="C125" s="4" t="s">
        <v>185</v>
      </c>
      <c r="D125" s="13" t="s">
        <v>200</v>
      </c>
      <c r="E125" s="36"/>
      <c r="F125" s="36"/>
      <c r="G125" s="12">
        <v>774</v>
      </c>
      <c r="H125" s="31"/>
      <c r="I125" s="54"/>
      <c r="J125" s="46"/>
    </row>
    <row r="126" spans="1:10" ht="56.85" customHeight="1" x14ac:dyDescent="0.25">
      <c r="A126" s="73"/>
      <c r="B126" s="74">
        <f>1+B110</f>
        <v>39</v>
      </c>
      <c r="C126" s="4" t="s">
        <v>120</v>
      </c>
      <c r="D126" s="13" t="s">
        <v>201</v>
      </c>
      <c r="E126" s="77" t="s">
        <v>442</v>
      </c>
      <c r="F126" s="77" t="s">
        <v>443</v>
      </c>
      <c r="G126" s="12">
        <v>209568.79</v>
      </c>
      <c r="H126" s="80">
        <f>+G126+G127+G128+G129+G130+G131+G132+G133+G134+G135+G136+G137+G138+G139+G140+G141</f>
        <v>1330099.1600000001</v>
      </c>
      <c r="I126" s="83">
        <v>45177</v>
      </c>
      <c r="J126" s="86">
        <v>6121</v>
      </c>
    </row>
    <row r="127" spans="1:10" ht="56.85" customHeight="1" x14ac:dyDescent="0.25">
      <c r="A127" s="73"/>
      <c r="B127" s="75"/>
      <c r="C127" s="4" t="s">
        <v>57</v>
      </c>
      <c r="D127" s="13" t="s">
        <v>202</v>
      </c>
      <c r="E127" s="78"/>
      <c r="F127" s="78"/>
      <c r="G127" s="12">
        <v>49560</v>
      </c>
      <c r="H127" s="81"/>
      <c r="I127" s="84"/>
      <c r="J127" s="87"/>
    </row>
    <row r="128" spans="1:10" ht="56.85" customHeight="1" x14ac:dyDescent="0.25">
      <c r="A128" s="73"/>
      <c r="B128" s="75"/>
      <c r="C128" s="4" t="s">
        <v>120</v>
      </c>
      <c r="D128" s="13" t="s">
        <v>203</v>
      </c>
      <c r="E128" s="78"/>
      <c r="F128" s="78"/>
      <c r="G128" s="12">
        <v>41536</v>
      </c>
      <c r="H128" s="81"/>
      <c r="I128" s="84"/>
      <c r="J128" s="87"/>
    </row>
    <row r="129" spans="1:10" ht="56.85" customHeight="1" x14ac:dyDescent="0.25">
      <c r="A129" s="73"/>
      <c r="B129" s="75"/>
      <c r="C129" s="33" t="s">
        <v>120</v>
      </c>
      <c r="D129" s="5" t="s">
        <v>204</v>
      </c>
      <c r="E129" s="78"/>
      <c r="F129" s="78"/>
      <c r="G129" s="30">
        <v>49560</v>
      </c>
      <c r="H129" s="81"/>
      <c r="I129" s="84"/>
      <c r="J129" s="87"/>
    </row>
    <row r="130" spans="1:10" ht="56.85" customHeight="1" x14ac:dyDescent="0.25">
      <c r="A130" s="73"/>
      <c r="B130" s="69"/>
      <c r="C130" s="32" t="s">
        <v>206</v>
      </c>
      <c r="D130" s="7" t="s">
        <v>205</v>
      </c>
      <c r="E130" s="38"/>
      <c r="F130" s="38"/>
      <c r="G130" s="31">
        <v>31860</v>
      </c>
      <c r="H130" s="40"/>
      <c r="I130" s="53"/>
      <c r="J130" s="45"/>
    </row>
    <row r="131" spans="1:10" ht="56.85" customHeight="1" x14ac:dyDescent="0.25">
      <c r="A131" s="73"/>
      <c r="B131" s="69"/>
      <c r="C131" s="4" t="s">
        <v>206</v>
      </c>
      <c r="D131" s="13" t="s">
        <v>207</v>
      </c>
      <c r="E131" s="38"/>
      <c r="F131" s="38"/>
      <c r="G131" s="12">
        <v>41536</v>
      </c>
      <c r="H131" s="40"/>
      <c r="I131" s="53"/>
      <c r="J131" s="45"/>
    </row>
    <row r="132" spans="1:10" ht="56.85" customHeight="1" x14ac:dyDescent="0.25">
      <c r="A132" s="73"/>
      <c r="B132" s="69"/>
      <c r="C132" s="4" t="s">
        <v>206</v>
      </c>
      <c r="D132" s="13" t="s">
        <v>208</v>
      </c>
      <c r="E132" s="38"/>
      <c r="F132" s="38"/>
      <c r="G132" s="12">
        <v>49560</v>
      </c>
      <c r="H132" s="40"/>
      <c r="I132" s="53"/>
      <c r="J132" s="45"/>
    </row>
    <row r="133" spans="1:10" ht="56.85" customHeight="1" x14ac:dyDescent="0.25">
      <c r="A133" s="73"/>
      <c r="B133" s="70"/>
      <c r="C133" s="4" t="s">
        <v>206</v>
      </c>
      <c r="D133" s="13" t="s">
        <v>209</v>
      </c>
      <c r="E133" s="36"/>
      <c r="F133" s="36"/>
      <c r="G133" s="12">
        <v>209568.79</v>
      </c>
      <c r="H133" s="31"/>
      <c r="I133" s="54"/>
      <c r="J133" s="46"/>
    </row>
    <row r="134" spans="1:10" ht="56.85" customHeight="1" x14ac:dyDescent="0.25">
      <c r="A134" s="73"/>
      <c r="B134" s="69"/>
      <c r="C134" s="32" t="s">
        <v>211</v>
      </c>
      <c r="D134" s="7" t="s">
        <v>210</v>
      </c>
      <c r="E134" s="38"/>
      <c r="F134" s="38"/>
      <c r="G134" s="31">
        <v>209568.79</v>
      </c>
      <c r="H134" s="40"/>
      <c r="I134" s="53"/>
      <c r="J134" s="45"/>
    </row>
    <row r="135" spans="1:10" ht="56.85" customHeight="1" x14ac:dyDescent="0.25">
      <c r="A135" s="73"/>
      <c r="B135" s="69"/>
      <c r="C135" s="4" t="s">
        <v>211</v>
      </c>
      <c r="D135" s="13" t="s">
        <v>212</v>
      </c>
      <c r="E135" s="38"/>
      <c r="F135" s="38"/>
      <c r="G135" s="12">
        <v>31860</v>
      </c>
      <c r="H135" s="40"/>
      <c r="I135" s="53"/>
      <c r="J135" s="45"/>
    </row>
    <row r="136" spans="1:10" ht="56.85" customHeight="1" x14ac:dyDescent="0.25">
      <c r="A136" s="73"/>
      <c r="B136" s="69"/>
      <c r="C136" s="4" t="s">
        <v>211</v>
      </c>
      <c r="D136" s="13" t="s">
        <v>213</v>
      </c>
      <c r="E136" s="38"/>
      <c r="F136" s="38"/>
      <c r="G136" s="12">
        <v>41536</v>
      </c>
      <c r="H136" s="40"/>
      <c r="I136" s="53"/>
      <c r="J136" s="45"/>
    </row>
    <row r="137" spans="1:10" ht="56.85" customHeight="1" x14ac:dyDescent="0.25">
      <c r="A137" s="73"/>
      <c r="B137" s="69"/>
      <c r="C137" s="4" t="s">
        <v>211</v>
      </c>
      <c r="D137" s="13" t="s">
        <v>214</v>
      </c>
      <c r="E137" s="38"/>
      <c r="F137" s="38"/>
      <c r="G137" s="12">
        <v>49560</v>
      </c>
      <c r="H137" s="40"/>
      <c r="I137" s="53"/>
      <c r="J137" s="45"/>
    </row>
    <row r="138" spans="1:10" ht="56.85" customHeight="1" x14ac:dyDescent="0.25">
      <c r="A138" s="73"/>
      <c r="B138" s="69"/>
      <c r="C138" s="4" t="s">
        <v>57</v>
      </c>
      <c r="D138" s="13" t="s">
        <v>215</v>
      </c>
      <c r="E138" s="38"/>
      <c r="F138" s="38"/>
      <c r="G138" s="12">
        <v>209568.79</v>
      </c>
      <c r="H138" s="40"/>
      <c r="I138" s="53"/>
      <c r="J138" s="45"/>
    </row>
    <row r="139" spans="1:10" ht="56.85" customHeight="1" x14ac:dyDescent="0.25">
      <c r="A139" s="73"/>
      <c r="B139" s="69"/>
      <c r="C139" s="4" t="s">
        <v>57</v>
      </c>
      <c r="D139" s="13" t="s">
        <v>48</v>
      </c>
      <c r="E139" s="38"/>
      <c r="F139" s="38"/>
      <c r="G139" s="12">
        <v>31860</v>
      </c>
      <c r="H139" s="40"/>
      <c r="I139" s="53"/>
      <c r="J139" s="45"/>
    </row>
    <row r="140" spans="1:10" ht="56.85" customHeight="1" x14ac:dyDescent="0.25">
      <c r="A140" s="73"/>
      <c r="B140" s="69"/>
      <c r="C140" s="4" t="s">
        <v>57</v>
      </c>
      <c r="D140" s="13" t="s">
        <v>216</v>
      </c>
      <c r="E140" s="38"/>
      <c r="F140" s="38"/>
      <c r="G140" s="12">
        <v>41536</v>
      </c>
      <c r="H140" s="40"/>
      <c r="I140" s="53"/>
      <c r="J140" s="45"/>
    </row>
    <row r="141" spans="1:10" ht="56.85" customHeight="1" x14ac:dyDescent="0.25">
      <c r="A141" s="73"/>
      <c r="B141" s="70"/>
      <c r="C141" s="4" t="s">
        <v>120</v>
      </c>
      <c r="D141" s="13" t="s">
        <v>217</v>
      </c>
      <c r="E141" s="36"/>
      <c r="F141" s="36"/>
      <c r="G141" s="12">
        <v>31860</v>
      </c>
      <c r="H141" s="31"/>
      <c r="I141" s="54"/>
      <c r="J141" s="46"/>
    </row>
    <row r="142" spans="1:10" ht="56.85" customHeight="1" x14ac:dyDescent="0.25">
      <c r="A142" s="73"/>
      <c r="B142" s="68">
        <f>1+B126</f>
        <v>40</v>
      </c>
      <c r="C142" s="4">
        <v>45127</v>
      </c>
      <c r="D142" s="13" t="s">
        <v>73</v>
      </c>
      <c r="E142" s="34" t="s">
        <v>444</v>
      </c>
      <c r="F142" s="34" t="s">
        <v>443</v>
      </c>
      <c r="G142" s="12">
        <v>155760</v>
      </c>
      <c r="H142" s="12">
        <v>155760</v>
      </c>
      <c r="I142" s="51">
        <v>45177</v>
      </c>
      <c r="J142" s="44" t="s">
        <v>595</v>
      </c>
    </row>
    <row r="143" spans="1:10" ht="56.85" customHeight="1" x14ac:dyDescent="0.25">
      <c r="A143" s="73"/>
      <c r="B143" s="68">
        <f>1+B142</f>
        <v>41</v>
      </c>
      <c r="C143" s="4">
        <v>45131</v>
      </c>
      <c r="D143" s="13" t="s">
        <v>86</v>
      </c>
      <c r="E143" s="34" t="s">
        <v>445</v>
      </c>
      <c r="F143" s="34" t="s">
        <v>443</v>
      </c>
      <c r="G143" s="12">
        <v>100000</v>
      </c>
      <c r="H143" s="12">
        <v>100000</v>
      </c>
      <c r="I143" s="51">
        <v>45177</v>
      </c>
      <c r="J143" s="44">
        <v>6123</v>
      </c>
    </row>
    <row r="144" spans="1:10" ht="56.85" customHeight="1" x14ac:dyDescent="0.25">
      <c r="A144" s="73"/>
      <c r="B144" s="68">
        <f t="shared" ref="B144:B146" si="2">1+B143</f>
        <v>42</v>
      </c>
      <c r="C144" s="4">
        <v>45110</v>
      </c>
      <c r="D144" s="13" t="s">
        <v>204</v>
      </c>
      <c r="E144" s="34" t="s">
        <v>640</v>
      </c>
      <c r="F144" s="34" t="s">
        <v>443</v>
      </c>
      <c r="G144" s="12">
        <v>165200</v>
      </c>
      <c r="H144" s="12">
        <v>165200</v>
      </c>
      <c r="I144" s="51">
        <v>45177</v>
      </c>
      <c r="J144" s="44" t="s">
        <v>596</v>
      </c>
    </row>
    <row r="145" spans="1:10" ht="62.25" customHeight="1" x14ac:dyDescent="0.25">
      <c r="A145" s="73"/>
      <c r="B145" s="68">
        <f t="shared" si="2"/>
        <v>43</v>
      </c>
      <c r="C145" s="4">
        <v>45103</v>
      </c>
      <c r="D145" s="13">
        <v>6093</v>
      </c>
      <c r="E145" s="34" t="s">
        <v>218</v>
      </c>
      <c r="F145" s="34" t="s">
        <v>446</v>
      </c>
      <c r="G145" s="12">
        <v>644362.46</v>
      </c>
      <c r="H145" s="12">
        <v>644362.46</v>
      </c>
      <c r="I145" s="51">
        <v>45177</v>
      </c>
      <c r="J145" s="44">
        <v>6125</v>
      </c>
    </row>
    <row r="146" spans="1:10" ht="56.85" customHeight="1" x14ac:dyDescent="0.25">
      <c r="A146" s="73"/>
      <c r="B146" s="74">
        <f t="shared" si="2"/>
        <v>44</v>
      </c>
      <c r="C146" s="4" t="s">
        <v>174</v>
      </c>
      <c r="D146" s="13" t="s">
        <v>220</v>
      </c>
      <c r="E146" s="77" t="s">
        <v>219</v>
      </c>
      <c r="F146" s="77" t="s">
        <v>447</v>
      </c>
      <c r="G146" s="12">
        <v>19486.240000000002</v>
      </c>
      <c r="H146" s="80">
        <f>+G146+G147+G148+G149+G150+G151+G152+G153+G154+G155+G156+G157+G158+G160+G159</f>
        <v>505112.18999999994</v>
      </c>
      <c r="I146" s="83">
        <v>45177</v>
      </c>
      <c r="J146" s="86">
        <v>6140</v>
      </c>
    </row>
    <row r="147" spans="1:10" ht="56.85" customHeight="1" x14ac:dyDescent="0.25">
      <c r="A147" s="73"/>
      <c r="B147" s="75"/>
      <c r="C147" s="33" t="s">
        <v>148</v>
      </c>
      <c r="D147" s="5" t="s">
        <v>221</v>
      </c>
      <c r="E147" s="78"/>
      <c r="F147" s="78"/>
      <c r="G147" s="30">
        <v>463.23</v>
      </c>
      <c r="H147" s="81"/>
      <c r="I147" s="84"/>
      <c r="J147" s="87"/>
    </row>
    <row r="148" spans="1:10" ht="56.85" customHeight="1" x14ac:dyDescent="0.25">
      <c r="A148" s="73"/>
      <c r="B148" s="69"/>
      <c r="C148" s="32" t="s">
        <v>223</v>
      </c>
      <c r="D148" s="7" t="s">
        <v>222</v>
      </c>
      <c r="E148" s="38"/>
      <c r="F148" s="38"/>
      <c r="G148" s="31">
        <v>24465.82</v>
      </c>
      <c r="H148" s="40"/>
      <c r="I148" s="53"/>
      <c r="J148" s="45"/>
    </row>
    <row r="149" spans="1:10" ht="56.85" customHeight="1" x14ac:dyDescent="0.25">
      <c r="A149" s="73"/>
      <c r="B149" s="70"/>
      <c r="C149" s="4" t="s">
        <v>223</v>
      </c>
      <c r="D149" s="13" t="s">
        <v>224</v>
      </c>
      <c r="E149" s="36"/>
      <c r="F149" s="36"/>
      <c r="G149" s="12">
        <v>65346.63</v>
      </c>
      <c r="H149" s="31"/>
      <c r="I149" s="54"/>
      <c r="J149" s="46"/>
    </row>
    <row r="150" spans="1:10" ht="56.85" customHeight="1" x14ac:dyDescent="0.25">
      <c r="A150" s="73"/>
      <c r="B150" s="69"/>
      <c r="C150" s="32" t="s">
        <v>223</v>
      </c>
      <c r="D150" s="7" t="s">
        <v>225</v>
      </c>
      <c r="E150" s="38"/>
      <c r="F150" s="38"/>
      <c r="G150" s="31">
        <v>4603.6099999999997</v>
      </c>
      <c r="H150" s="40"/>
      <c r="I150" s="53"/>
      <c r="J150" s="45"/>
    </row>
    <row r="151" spans="1:10" ht="56.85" customHeight="1" x14ac:dyDescent="0.25">
      <c r="A151" s="73"/>
      <c r="B151" s="69"/>
      <c r="C151" s="4" t="s">
        <v>223</v>
      </c>
      <c r="D151" s="13" t="s">
        <v>226</v>
      </c>
      <c r="E151" s="38"/>
      <c r="F151" s="38"/>
      <c r="G151" s="12">
        <v>176671.12</v>
      </c>
      <c r="H151" s="40"/>
      <c r="I151" s="53"/>
      <c r="J151" s="45"/>
    </row>
    <row r="152" spans="1:10" ht="56.85" customHeight="1" x14ac:dyDescent="0.25">
      <c r="A152" s="73"/>
      <c r="B152" s="69"/>
      <c r="C152" s="4" t="s">
        <v>223</v>
      </c>
      <c r="D152" s="13" t="s">
        <v>227</v>
      </c>
      <c r="E152" s="38"/>
      <c r="F152" s="38"/>
      <c r="G152" s="12">
        <v>16815.25</v>
      </c>
      <c r="H152" s="40"/>
      <c r="I152" s="53"/>
      <c r="J152" s="45"/>
    </row>
    <row r="153" spans="1:10" ht="56.85" customHeight="1" x14ac:dyDescent="0.25">
      <c r="A153" s="73"/>
      <c r="B153" s="69"/>
      <c r="C153" s="4" t="s">
        <v>223</v>
      </c>
      <c r="D153" s="13" t="s">
        <v>228</v>
      </c>
      <c r="E153" s="38"/>
      <c r="F153" s="38"/>
      <c r="G153" s="12">
        <v>6029.36</v>
      </c>
      <c r="H153" s="40"/>
      <c r="I153" s="53"/>
      <c r="J153" s="45"/>
    </row>
    <row r="154" spans="1:10" ht="56.85" customHeight="1" x14ac:dyDescent="0.25">
      <c r="A154" s="73"/>
      <c r="B154" s="69"/>
      <c r="C154" s="4" t="s">
        <v>223</v>
      </c>
      <c r="D154" s="13" t="s">
        <v>229</v>
      </c>
      <c r="E154" s="38"/>
      <c r="F154" s="38"/>
      <c r="G154" s="12">
        <v>7227.16</v>
      </c>
      <c r="H154" s="40"/>
      <c r="I154" s="53"/>
      <c r="J154" s="45"/>
    </row>
    <row r="155" spans="1:10" ht="56.85" customHeight="1" x14ac:dyDescent="0.25">
      <c r="A155" s="73"/>
      <c r="B155" s="69"/>
      <c r="C155" s="4" t="s">
        <v>223</v>
      </c>
      <c r="D155" s="13" t="s">
        <v>230</v>
      </c>
      <c r="E155" s="38"/>
      <c r="F155" s="38"/>
      <c r="G155" s="12">
        <v>13072.79</v>
      </c>
      <c r="H155" s="40"/>
      <c r="I155" s="53"/>
      <c r="J155" s="45"/>
    </row>
    <row r="156" spans="1:10" ht="56.85" customHeight="1" x14ac:dyDescent="0.25">
      <c r="A156" s="73"/>
      <c r="B156" s="69"/>
      <c r="C156" s="4" t="s">
        <v>223</v>
      </c>
      <c r="D156" s="13" t="s">
        <v>231</v>
      </c>
      <c r="E156" s="38"/>
      <c r="F156" s="38"/>
      <c r="G156" s="12">
        <v>17434.8</v>
      </c>
      <c r="H156" s="40"/>
      <c r="I156" s="53"/>
      <c r="J156" s="45"/>
    </row>
    <row r="157" spans="1:10" ht="56.85" customHeight="1" x14ac:dyDescent="0.25">
      <c r="A157" s="73"/>
      <c r="B157" s="69"/>
      <c r="C157" s="4" t="s">
        <v>223</v>
      </c>
      <c r="D157" s="13" t="s">
        <v>232</v>
      </c>
      <c r="E157" s="38"/>
      <c r="F157" s="38"/>
      <c r="G157" s="12">
        <v>4714.5</v>
      </c>
      <c r="H157" s="40"/>
      <c r="I157" s="53"/>
      <c r="J157" s="45"/>
    </row>
    <row r="158" spans="1:10" ht="56.85" customHeight="1" x14ac:dyDescent="0.25">
      <c r="A158" s="73"/>
      <c r="B158" s="69"/>
      <c r="C158" s="4" t="s">
        <v>223</v>
      </c>
      <c r="D158" s="13" t="s">
        <v>233</v>
      </c>
      <c r="E158" s="38"/>
      <c r="F158" s="38"/>
      <c r="G158" s="12">
        <v>17767.37</v>
      </c>
      <c r="H158" s="40"/>
      <c r="I158" s="53"/>
      <c r="J158" s="45"/>
    </row>
    <row r="159" spans="1:10" ht="56.85" customHeight="1" x14ac:dyDescent="0.25">
      <c r="A159" s="73"/>
      <c r="B159" s="69"/>
      <c r="C159" s="4" t="s">
        <v>223</v>
      </c>
      <c r="D159" s="13" t="s">
        <v>234</v>
      </c>
      <c r="E159" s="38"/>
      <c r="F159" s="38"/>
      <c r="G159" s="12">
        <v>16359.73</v>
      </c>
      <c r="H159" s="40"/>
      <c r="I159" s="53"/>
      <c r="J159" s="45"/>
    </row>
    <row r="160" spans="1:10" ht="56.85" customHeight="1" x14ac:dyDescent="0.25">
      <c r="A160" s="73"/>
      <c r="B160" s="70"/>
      <c r="C160" s="4" t="s">
        <v>223</v>
      </c>
      <c r="D160" s="13" t="s">
        <v>235</v>
      </c>
      <c r="E160" s="36"/>
      <c r="F160" s="36"/>
      <c r="G160" s="12">
        <v>114654.58</v>
      </c>
      <c r="H160" s="31"/>
      <c r="I160" s="54"/>
      <c r="J160" s="46"/>
    </row>
    <row r="161" spans="1:10" ht="56.85" customHeight="1" x14ac:dyDescent="0.25">
      <c r="A161" s="73"/>
      <c r="B161" s="68">
        <f>1+B146</f>
        <v>45</v>
      </c>
      <c r="C161" s="4">
        <v>45173</v>
      </c>
      <c r="D161" s="13" t="s">
        <v>236</v>
      </c>
      <c r="E161" s="34" t="s">
        <v>448</v>
      </c>
      <c r="F161" s="34" t="s">
        <v>449</v>
      </c>
      <c r="G161" s="12">
        <v>100000</v>
      </c>
      <c r="H161" s="12">
        <v>100000</v>
      </c>
      <c r="I161" s="51">
        <v>45177</v>
      </c>
      <c r="J161" s="44">
        <v>6148</v>
      </c>
    </row>
    <row r="162" spans="1:10" ht="56.85" customHeight="1" x14ac:dyDescent="0.25">
      <c r="A162" s="73"/>
      <c r="B162" s="68">
        <f>1+B161</f>
        <v>46</v>
      </c>
      <c r="C162" s="4">
        <v>45173</v>
      </c>
      <c r="D162" s="13" t="s">
        <v>137</v>
      </c>
      <c r="E162" s="34" t="s">
        <v>237</v>
      </c>
      <c r="F162" s="34" t="s">
        <v>450</v>
      </c>
      <c r="G162" s="12">
        <v>43938.01</v>
      </c>
      <c r="H162" s="12">
        <v>43938.01</v>
      </c>
      <c r="I162" s="51">
        <v>45177</v>
      </c>
      <c r="J162" s="44" t="s">
        <v>619</v>
      </c>
    </row>
    <row r="163" spans="1:10" ht="56.85" customHeight="1" x14ac:dyDescent="0.25">
      <c r="A163" s="73"/>
      <c r="B163" s="68">
        <f t="shared" ref="B163:B170" si="3">1+B162</f>
        <v>47</v>
      </c>
      <c r="C163" s="4">
        <v>45111</v>
      </c>
      <c r="D163" s="13">
        <v>6101</v>
      </c>
      <c r="E163" s="34" t="s">
        <v>218</v>
      </c>
      <c r="F163" s="34" t="s">
        <v>451</v>
      </c>
      <c r="G163" s="12">
        <v>479391.1</v>
      </c>
      <c r="H163" s="12">
        <v>479391.1</v>
      </c>
      <c r="I163" s="51">
        <v>45177</v>
      </c>
      <c r="J163" s="44">
        <v>6156</v>
      </c>
    </row>
    <row r="164" spans="1:10" ht="56.85" customHeight="1" x14ac:dyDescent="0.25">
      <c r="A164" s="73"/>
      <c r="B164" s="68">
        <f t="shared" si="3"/>
        <v>48</v>
      </c>
      <c r="C164" s="4">
        <v>45174</v>
      </c>
      <c r="D164" s="13" t="s">
        <v>239</v>
      </c>
      <c r="E164" s="34" t="s">
        <v>238</v>
      </c>
      <c r="F164" s="34" t="s">
        <v>452</v>
      </c>
      <c r="G164" s="12">
        <v>38413.11</v>
      </c>
      <c r="H164" s="12">
        <v>38413.11</v>
      </c>
      <c r="I164" s="51">
        <v>45177</v>
      </c>
      <c r="J164" s="44">
        <v>6158</v>
      </c>
    </row>
    <row r="165" spans="1:10" ht="56.85" customHeight="1" x14ac:dyDescent="0.25">
      <c r="A165" s="73"/>
      <c r="B165" s="68">
        <f t="shared" si="3"/>
        <v>49</v>
      </c>
      <c r="C165" s="4">
        <v>45129</v>
      </c>
      <c r="D165" s="13" t="s">
        <v>240</v>
      </c>
      <c r="E165" s="34" t="s">
        <v>10</v>
      </c>
      <c r="F165" s="34" t="s">
        <v>453</v>
      </c>
      <c r="G165" s="12">
        <v>1252792.76</v>
      </c>
      <c r="H165" s="12">
        <v>1252792.76</v>
      </c>
      <c r="I165" s="51">
        <v>45180</v>
      </c>
      <c r="J165" s="44">
        <v>6160</v>
      </c>
    </row>
    <row r="166" spans="1:10" ht="56.85" customHeight="1" x14ac:dyDescent="0.25">
      <c r="A166" s="73"/>
      <c r="B166" s="68">
        <f t="shared" si="3"/>
        <v>50</v>
      </c>
      <c r="C166" s="4">
        <v>45165</v>
      </c>
      <c r="D166" s="13" t="s">
        <v>169</v>
      </c>
      <c r="E166" s="34" t="s">
        <v>454</v>
      </c>
      <c r="F166" s="34" t="s">
        <v>455</v>
      </c>
      <c r="G166" s="12">
        <v>11800</v>
      </c>
      <c r="H166" s="12">
        <v>11800</v>
      </c>
      <c r="I166" s="51" t="s">
        <v>241</v>
      </c>
      <c r="J166" s="44">
        <v>6162</v>
      </c>
    </row>
    <row r="167" spans="1:10" ht="56.85" customHeight="1" x14ac:dyDescent="0.25">
      <c r="A167" s="73"/>
      <c r="B167" s="68">
        <f t="shared" si="3"/>
        <v>51</v>
      </c>
      <c r="C167" s="4">
        <v>45173</v>
      </c>
      <c r="D167" s="13" t="s">
        <v>242</v>
      </c>
      <c r="E167" s="34" t="s">
        <v>237</v>
      </c>
      <c r="F167" s="34" t="s">
        <v>456</v>
      </c>
      <c r="G167" s="12">
        <v>72849.8</v>
      </c>
      <c r="H167" s="12">
        <v>72849.8</v>
      </c>
      <c r="I167" s="51">
        <v>45180</v>
      </c>
      <c r="J167" s="44" t="s">
        <v>597</v>
      </c>
    </row>
    <row r="168" spans="1:10" ht="66" customHeight="1" x14ac:dyDescent="0.25">
      <c r="A168" s="73"/>
      <c r="B168" s="68">
        <f t="shared" si="3"/>
        <v>52</v>
      </c>
      <c r="C168" s="4">
        <v>45149</v>
      </c>
      <c r="D168" s="13" t="s">
        <v>243</v>
      </c>
      <c r="E168" s="34" t="s">
        <v>457</v>
      </c>
      <c r="F168" s="34" t="s">
        <v>458</v>
      </c>
      <c r="G168" s="12">
        <v>265684.74</v>
      </c>
      <c r="H168" s="12">
        <v>265684.74</v>
      </c>
      <c r="I168" s="51" t="s">
        <v>241</v>
      </c>
      <c r="J168" s="44">
        <v>6164</v>
      </c>
    </row>
    <row r="169" spans="1:10" ht="56.85" customHeight="1" x14ac:dyDescent="0.25">
      <c r="A169" s="73"/>
      <c r="B169" s="68">
        <f t="shared" si="3"/>
        <v>53</v>
      </c>
      <c r="C169" s="4">
        <v>45092</v>
      </c>
      <c r="D169" s="13" t="s">
        <v>244</v>
      </c>
      <c r="E169" s="34" t="s">
        <v>397</v>
      </c>
      <c r="F169" s="34" t="s">
        <v>398</v>
      </c>
      <c r="G169" s="12">
        <v>89667.32</v>
      </c>
      <c r="H169" s="12">
        <v>89667.32</v>
      </c>
      <c r="I169" s="51" t="s">
        <v>241</v>
      </c>
      <c r="J169" s="44" t="s">
        <v>620</v>
      </c>
    </row>
    <row r="170" spans="1:10" ht="56.85" customHeight="1" x14ac:dyDescent="0.25">
      <c r="A170" s="73"/>
      <c r="B170" s="96">
        <f t="shared" si="3"/>
        <v>54</v>
      </c>
      <c r="C170" s="4" t="s">
        <v>159</v>
      </c>
      <c r="D170" s="13" t="s">
        <v>245</v>
      </c>
      <c r="E170" s="93" t="s">
        <v>459</v>
      </c>
      <c r="F170" s="93" t="s">
        <v>460</v>
      </c>
      <c r="G170" s="12">
        <v>1586</v>
      </c>
      <c r="H170" s="94">
        <f>+G170+G171</f>
        <v>252192.8</v>
      </c>
      <c r="I170" s="95">
        <v>45181</v>
      </c>
      <c r="J170" s="92">
        <v>6197</v>
      </c>
    </row>
    <row r="171" spans="1:10" ht="56.85" customHeight="1" x14ac:dyDescent="0.25">
      <c r="A171" s="73"/>
      <c r="B171" s="96"/>
      <c r="C171" s="4" t="s">
        <v>159</v>
      </c>
      <c r="D171" s="13" t="s">
        <v>246</v>
      </c>
      <c r="E171" s="93"/>
      <c r="F171" s="93"/>
      <c r="G171" s="12">
        <v>250606.8</v>
      </c>
      <c r="H171" s="94"/>
      <c r="I171" s="95"/>
      <c r="J171" s="92"/>
    </row>
    <row r="172" spans="1:10" ht="109.5" customHeight="1" x14ac:dyDescent="0.25">
      <c r="A172" s="73"/>
      <c r="B172" s="68">
        <f>1+B170</f>
        <v>55</v>
      </c>
      <c r="C172" s="4">
        <v>45183</v>
      </c>
      <c r="D172" s="13">
        <v>6251</v>
      </c>
      <c r="E172" s="34" t="s">
        <v>248</v>
      </c>
      <c r="F172" s="34" t="s">
        <v>461</v>
      </c>
      <c r="G172" s="12">
        <v>4993</v>
      </c>
      <c r="H172" s="12">
        <v>4993</v>
      </c>
      <c r="I172" s="51">
        <v>45183</v>
      </c>
      <c r="J172" s="44" t="s">
        <v>621</v>
      </c>
    </row>
    <row r="173" spans="1:10" ht="63.75" customHeight="1" x14ac:dyDescent="0.25">
      <c r="A173" s="73"/>
      <c r="B173" s="68">
        <f>1+B172</f>
        <v>56</v>
      </c>
      <c r="C173" s="4">
        <v>45171</v>
      </c>
      <c r="D173" s="13" t="s">
        <v>19</v>
      </c>
      <c r="E173" s="34" t="s">
        <v>462</v>
      </c>
      <c r="F173" s="34" t="s">
        <v>463</v>
      </c>
      <c r="G173" s="12">
        <v>99357.84</v>
      </c>
      <c r="H173" s="12">
        <v>99357.84</v>
      </c>
      <c r="I173" s="51">
        <v>45187</v>
      </c>
      <c r="J173" s="44" t="s">
        <v>598</v>
      </c>
    </row>
    <row r="174" spans="1:10" ht="56.85" customHeight="1" x14ac:dyDescent="0.25">
      <c r="A174" s="73"/>
      <c r="B174" s="68">
        <f>1+B173</f>
        <v>57</v>
      </c>
      <c r="C174" s="4">
        <v>45168</v>
      </c>
      <c r="D174" s="13" t="s">
        <v>247</v>
      </c>
      <c r="E174" s="34" t="s">
        <v>464</v>
      </c>
      <c r="F174" s="34" t="s">
        <v>465</v>
      </c>
      <c r="G174" s="12">
        <v>2182379.02</v>
      </c>
      <c r="H174" s="12">
        <v>2182379.02</v>
      </c>
      <c r="I174" s="51">
        <v>45188</v>
      </c>
      <c r="J174" s="44">
        <v>6336</v>
      </c>
    </row>
    <row r="175" spans="1:10" ht="56.85" customHeight="1" x14ac:dyDescent="0.25">
      <c r="A175" s="73"/>
      <c r="B175" s="96">
        <f>1+B174</f>
        <v>58</v>
      </c>
      <c r="C175" s="4" t="s">
        <v>250</v>
      </c>
      <c r="D175" s="13" t="s">
        <v>249</v>
      </c>
      <c r="E175" s="93" t="s">
        <v>401</v>
      </c>
      <c r="F175" s="93" t="s">
        <v>402</v>
      </c>
      <c r="G175" s="12">
        <v>95000</v>
      </c>
      <c r="H175" s="94">
        <f>+G175+G176+G177+G178</f>
        <v>424026</v>
      </c>
      <c r="I175" s="95">
        <v>45188</v>
      </c>
      <c r="J175" s="92">
        <v>6337</v>
      </c>
    </row>
    <row r="176" spans="1:10" ht="56.85" customHeight="1" x14ac:dyDescent="0.25">
      <c r="A176" s="73"/>
      <c r="B176" s="96"/>
      <c r="C176" s="4" t="s">
        <v>250</v>
      </c>
      <c r="D176" s="13" t="s">
        <v>251</v>
      </c>
      <c r="E176" s="93"/>
      <c r="F176" s="93"/>
      <c r="G176" s="12">
        <v>118126</v>
      </c>
      <c r="H176" s="94"/>
      <c r="I176" s="95"/>
      <c r="J176" s="92"/>
    </row>
    <row r="177" spans="1:10" ht="56.85" customHeight="1" x14ac:dyDescent="0.25">
      <c r="A177" s="73"/>
      <c r="B177" s="96"/>
      <c r="C177" s="4" t="s">
        <v>250</v>
      </c>
      <c r="D177" s="13" t="s">
        <v>252</v>
      </c>
      <c r="E177" s="93"/>
      <c r="F177" s="93"/>
      <c r="G177" s="12">
        <v>157700</v>
      </c>
      <c r="H177" s="94"/>
      <c r="I177" s="95"/>
      <c r="J177" s="92"/>
    </row>
    <row r="178" spans="1:10" ht="56.85" customHeight="1" x14ac:dyDescent="0.25">
      <c r="A178" s="73"/>
      <c r="B178" s="96"/>
      <c r="C178" s="4" t="s">
        <v>250</v>
      </c>
      <c r="D178" s="13" t="s">
        <v>253</v>
      </c>
      <c r="E178" s="93"/>
      <c r="F178" s="93"/>
      <c r="G178" s="12">
        <v>53200</v>
      </c>
      <c r="H178" s="94"/>
      <c r="I178" s="95"/>
      <c r="J178" s="92"/>
    </row>
    <row r="179" spans="1:10" ht="56.85" customHeight="1" x14ac:dyDescent="0.25">
      <c r="A179" s="73"/>
      <c r="B179" s="68">
        <f>1+B175</f>
        <v>59</v>
      </c>
      <c r="C179" s="4">
        <v>45175</v>
      </c>
      <c r="D179" s="13" t="s">
        <v>109</v>
      </c>
      <c r="E179" s="34" t="s">
        <v>254</v>
      </c>
      <c r="F179" s="34" t="s">
        <v>466</v>
      </c>
      <c r="G179" s="12">
        <v>65201.84</v>
      </c>
      <c r="H179" s="12">
        <v>65201.84</v>
      </c>
      <c r="I179" s="51">
        <v>45188</v>
      </c>
      <c r="J179" s="44">
        <v>6338</v>
      </c>
    </row>
    <row r="180" spans="1:10" ht="56.85" customHeight="1" x14ac:dyDescent="0.25">
      <c r="A180" s="73"/>
      <c r="B180" s="68">
        <f>1+B179</f>
        <v>60</v>
      </c>
      <c r="C180" s="4">
        <v>45176</v>
      </c>
      <c r="D180" s="13" t="s">
        <v>256</v>
      </c>
      <c r="E180" s="34" t="s">
        <v>255</v>
      </c>
      <c r="F180" s="34" t="s">
        <v>467</v>
      </c>
      <c r="G180" s="12">
        <v>41156.910000000003</v>
      </c>
      <c r="H180" s="12">
        <v>41156.910000000003</v>
      </c>
      <c r="I180" s="51">
        <v>45188</v>
      </c>
      <c r="J180" s="44">
        <v>6353</v>
      </c>
    </row>
    <row r="181" spans="1:10" ht="66.75" customHeight="1" x14ac:dyDescent="0.25">
      <c r="A181" s="73"/>
      <c r="B181" s="68">
        <f>1+B180</f>
        <v>61</v>
      </c>
      <c r="C181" s="4">
        <v>45153</v>
      </c>
      <c r="D181" s="13" t="s">
        <v>257</v>
      </c>
      <c r="E181" s="34" t="s">
        <v>421</v>
      </c>
      <c r="F181" s="34" t="s">
        <v>468</v>
      </c>
      <c r="G181" s="12">
        <v>3500</v>
      </c>
      <c r="H181" s="12">
        <v>3500</v>
      </c>
      <c r="I181" s="51">
        <v>45189</v>
      </c>
      <c r="J181" s="44">
        <v>6364</v>
      </c>
    </row>
    <row r="182" spans="1:10" ht="60" customHeight="1" x14ac:dyDescent="0.25">
      <c r="A182" s="73"/>
      <c r="B182" s="68">
        <f t="shared" ref="B182:B187" si="4">1+B181</f>
        <v>62</v>
      </c>
      <c r="C182" s="4">
        <v>45152</v>
      </c>
      <c r="D182" s="13" t="s">
        <v>116</v>
      </c>
      <c r="E182" s="34" t="s">
        <v>469</v>
      </c>
      <c r="F182" s="34" t="s">
        <v>470</v>
      </c>
      <c r="G182" s="12">
        <v>169200</v>
      </c>
      <c r="H182" s="12">
        <v>169200</v>
      </c>
      <c r="I182" s="51">
        <v>45189</v>
      </c>
      <c r="J182" s="44" t="s">
        <v>622</v>
      </c>
    </row>
    <row r="183" spans="1:10" ht="78.75" customHeight="1" x14ac:dyDescent="0.25">
      <c r="A183" s="73"/>
      <c r="B183" s="68">
        <f t="shared" si="4"/>
        <v>63</v>
      </c>
      <c r="C183" s="4">
        <v>45147</v>
      </c>
      <c r="D183" s="13" t="s">
        <v>259</v>
      </c>
      <c r="E183" s="34" t="s">
        <v>419</v>
      </c>
      <c r="F183" s="34" t="s">
        <v>471</v>
      </c>
      <c r="G183" s="12">
        <v>12331</v>
      </c>
      <c r="H183" s="12">
        <v>12331</v>
      </c>
      <c r="I183" s="51" t="s">
        <v>258</v>
      </c>
      <c r="J183" s="44" t="s">
        <v>599</v>
      </c>
    </row>
    <row r="184" spans="1:10" ht="60" customHeight="1" x14ac:dyDescent="0.25">
      <c r="A184" s="73"/>
      <c r="B184" s="68">
        <f t="shared" si="4"/>
        <v>64</v>
      </c>
      <c r="C184" s="4">
        <v>45176</v>
      </c>
      <c r="D184" s="13" t="s">
        <v>260</v>
      </c>
      <c r="E184" s="34" t="s">
        <v>472</v>
      </c>
      <c r="F184" s="34" t="s">
        <v>473</v>
      </c>
      <c r="G184" s="12">
        <v>82600</v>
      </c>
      <c r="H184" s="12">
        <v>82600</v>
      </c>
      <c r="I184" s="51">
        <v>45189</v>
      </c>
      <c r="J184" s="44" t="s">
        <v>600</v>
      </c>
    </row>
    <row r="185" spans="1:10" ht="56.85" customHeight="1" x14ac:dyDescent="0.25">
      <c r="A185" s="73"/>
      <c r="B185" s="68">
        <f t="shared" si="4"/>
        <v>65</v>
      </c>
      <c r="C185" s="4">
        <v>45172</v>
      </c>
      <c r="D185" s="13" t="s">
        <v>251</v>
      </c>
      <c r="E185" s="34" t="s">
        <v>261</v>
      </c>
      <c r="F185" s="34" t="s">
        <v>474</v>
      </c>
      <c r="G185" s="12">
        <v>44800</v>
      </c>
      <c r="H185" s="12">
        <v>44800</v>
      </c>
      <c r="I185" s="51" t="s">
        <v>258</v>
      </c>
      <c r="J185" s="44">
        <v>6382</v>
      </c>
    </row>
    <row r="186" spans="1:10" ht="56.85" customHeight="1" x14ac:dyDescent="0.25">
      <c r="A186" s="73"/>
      <c r="B186" s="68">
        <f t="shared" si="4"/>
        <v>66</v>
      </c>
      <c r="C186" s="4">
        <v>45176</v>
      </c>
      <c r="D186" s="13" t="s">
        <v>263</v>
      </c>
      <c r="E186" s="34" t="s">
        <v>262</v>
      </c>
      <c r="F186" s="34" t="s">
        <v>475</v>
      </c>
      <c r="G186" s="12">
        <v>117427.03</v>
      </c>
      <c r="H186" s="12">
        <v>117427.03</v>
      </c>
      <c r="I186" s="51" t="s">
        <v>258</v>
      </c>
      <c r="J186" s="44">
        <v>6383</v>
      </c>
    </row>
    <row r="187" spans="1:10" ht="56.85" customHeight="1" x14ac:dyDescent="0.25">
      <c r="A187" s="73"/>
      <c r="B187" s="68">
        <f t="shared" si="4"/>
        <v>67</v>
      </c>
      <c r="C187" s="4">
        <v>45167</v>
      </c>
      <c r="D187" s="13" t="s">
        <v>265</v>
      </c>
      <c r="E187" s="34" t="s">
        <v>264</v>
      </c>
      <c r="F187" s="34" t="s">
        <v>476</v>
      </c>
      <c r="G187" s="12">
        <v>57619.66</v>
      </c>
      <c r="H187" s="12">
        <v>57619.66</v>
      </c>
      <c r="I187" s="51">
        <v>45189</v>
      </c>
      <c r="J187" s="44">
        <v>6385</v>
      </c>
    </row>
    <row r="188" spans="1:10" ht="71.25" customHeight="1" x14ac:dyDescent="0.25">
      <c r="A188" s="73"/>
      <c r="B188" s="68">
        <f>1+B187</f>
        <v>68</v>
      </c>
      <c r="C188" s="4">
        <v>45152</v>
      </c>
      <c r="D188" s="13" t="s">
        <v>92</v>
      </c>
      <c r="E188" s="34" t="s">
        <v>477</v>
      </c>
      <c r="F188" s="34" t="s">
        <v>478</v>
      </c>
      <c r="G188" s="12">
        <v>497956</v>
      </c>
      <c r="H188" s="12">
        <v>497956</v>
      </c>
      <c r="I188" s="51">
        <v>45190</v>
      </c>
      <c r="J188" s="44">
        <v>6419</v>
      </c>
    </row>
    <row r="189" spans="1:10" ht="56.85" customHeight="1" x14ac:dyDescent="0.25">
      <c r="A189" s="73"/>
      <c r="B189" s="68">
        <f>1+B188</f>
        <v>69</v>
      </c>
      <c r="C189" s="4">
        <v>45173</v>
      </c>
      <c r="D189" s="13" t="s">
        <v>267</v>
      </c>
      <c r="E189" s="34" t="s">
        <v>266</v>
      </c>
      <c r="F189" s="34" t="s">
        <v>479</v>
      </c>
      <c r="G189" s="12">
        <v>54575</v>
      </c>
      <c r="H189" s="12">
        <v>54575</v>
      </c>
      <c r="I189" s="51">
        <v>45190</v>
      </c>
      <c r="J189" s="44">
        <v>6420</v>
      </c>
    </row>
    <row r="190" spans="1:10" ht="56.85" customHeight="1" x14ac:dyDescent="0.25">
      <c r="A190" s="73"/>
      <c r="B190" s="68">
        <f t="shared" ref="B190:B194" si="5">1+B189</f>
        <v>70</v>
      </c>
      <c r="C190" s="4">
        <v>45155</v>
      </c>
      <c r="D190" s="13" t="s">
        <v>269</v>
      </c>
      <c r="E190" s="34" t="s">
        <v>268</v>
      </c>
      <c r="F190" s="34" t="s">
        <v>480</v>
      </c>
      <c r="G190" s="12">
        <v>137113.98000000001</v>
      </c>
      <c r="H190" s="12">
        <v>137113.98000000001</v>
      </c>
      <c r="I190" s="51">
        <v>45190</v>
      </c>
      <c r="J190" s="44" t="s">
        <v>601</v>
      </c>
    </row>
    <row r="191" spans="1:10" ht="56.85" customHeight="1" x14ac:dyDescent="0.25">
      <c r="A191" s="73"/>
      <c r="B191" s="68">
        <f t="shared" si="5"/>
        <v>71</v>
      </c>
      <c r="C191" s="4">
        <v>45176</v>
      </c>
      <c r="D191" s="13" t="s">
        <v>272</v>
      </c>
      <c r="E191" s="34" t="s">
        <v>270</v>
      </c>
      <c r="F191" s="34" t="s">
        <v>481</v>
      </c>
      <c r="G191" s="12">
        <v>65884.509999999995</v>
      </c>
      <c r="H191" s="12">
        <v>65884.509999999995</v>
      </c>
      <c r="I191" s="51" t="s">
        <v>271</v>
      </c>
      <c r="J191" s="44" t="s">
        <v>623</v>
      </c>
    </row>
    <row r="192" spans="1:10" ht="56.85" customHeight="1" x14ac:dyDescent="0.25">
      <c r="A192" s="73"/>
      <c r="B192" s="68">
        <f t="shared" si="5"/>
        <v>72</v>
      </c>
      <c r="C192" s="4">
        <v>45170</v>
      </c>
      <c r="D192" s="13" t="s">
        <v>251</v>
      </c>
      <c r="E192" s="34" t="s">
        <v>273</v>
      </c>
      <c r="F192" s="34" t="s">
        <v>482</v>
      </c>
      <c r="G192" s="12">
        <v>60311.99</v>
      </c>
      <c r="H192" s="12">
        <v>60311.99</v>
      </c>
      <c r="I192" s="51">
        <v>45190</v>
      </c>
      <c r="J192" s="44">
        <v>6423</v>
      </c>
    </row>
    <row r="193" spans="1:10" ht="56.85" customHeight="1" x14ac:dyDescent="0.25">
      <c r="A193" s="73"/>
      <c r="B193" s="68">
        <f t="shared" si="5"/>
        <v>73</v>
      </c>
      <c r="C193" s="4">
        <v>45146</v>
      </c>
      <c r="D193" s="13" t="s">
        <v>251</v>
      </c>
      <c r="E193" s="34" t="s">
        <v>274</v>
      </c>
      <c r="F193" s="34" t="s">
        <v>483</v>
      </c>
      <c r="G193" s="12">
        <v>30250</v>
      </c>
      <c r="H193" s="12">
        <v>30250</v>
      </c>
      <c r="I193" s="51">
        <v>45190</v>
      </c>
      <c r="J193" s="44" t="s">
        <v>624</v>
      </c>
    </row>
    <row r="194" spans="1:10" ht="56.85" customHeight="1" x14ac:dyDescent="0.25">
      <c r="A194" s="73"/>
      <c r="B194" s="68">
        <f t="shared" si="5"/>
        <v>74</v>
      </c>
      <c r="C194" s="4">
        <v>45155</v>
      </c>
      <c r="D194" s="13" t="s">
        <v>275</v>
      </c>
      <c r="E194" s="34" t="s">
        <v>484</v>
      </c>
      <c r="F194" s="34" t="s">
        <v>485</v>
      </c>
      <c r="G194" s="12">
        <v>18966</v>
      </c>
      <c r="H194" s="12">
        <v>18966</v>
      </c>
      <c r="I194" s="51">
        <v>45190</v>
      </c>
      <c r="J194" s="44" t="s">
        <v>602</v>
      </c>
    </row>
    <row r="195" spans="1:10" ht="66" customHeight="1" x14ac:dyDescent="0.25">
      <c r="A195" s="73"/>
      <c r="B195" s="68">
        <f>1+B194</f>
        <v>75</v>
      </c>
      <c r="C195" s="4">
        <v>45141</v>
      </c>
      <c r="D195" s="13" t="s">
        <v>276</v>
      </c>
      <c r="E195" s="34" t="s">
        <v>486</v>
      </c>
      <c r="F195" s="34" t="s">
        <v>487</v>
      </c>
      <c r="G195" s="12">
        <v>199951</v>
      </c>
      <c r="H195" s="12">
        <v>199951</v>
      </c>
      <c r="I195" s="51">
        <v>45190</v>
      </c>
      <c r="J195" s="44">
        <v>6437</v>
      </c>
    </row>
    <row r="196" spans="1:10" ht="66" customHeight="1" x14ac:dyDescent="0.25">
      <c r="A196" s="73"/>
      <c r="B196" s="68">
        <f>1+B195</f>
        <v>76</v>
      </c>
      <c r="C196" s="4">
        <v>45027</v>
      </c>
      <c r="D196" s="13" t="s">
        <v>580</v>
      </c>
      <c r="E196" s="34" t="s">
        <v>579</v>
      </c>
      <c r="F196" s="34" t="s">
        <v>583</v>
      </c>
      <c r="G196" s="12">
        <v>11210</v>
      </c>
      <c r="H196" s="12">
        <v>11210</v>
      </c>
      <c r="I196" s="51">
        <v>45190</v>
      </c>
      <c r="J196" s="44">
        <v>6448</v>
      </c>
    </row>
    <row r="197" spans="1:10" ht="76.5" customHeight="1" x14ac:dyDescent="0.25">
      <c r="A197" s="73"/>
      <c r="B197" s="68">
        <f>1+B196</f>
        <v>77</v>
      </c>
      <c r="C197" s="4">
        <v>45152</v>
      </c>
      <c r="D197" s="13" t="s">
        <v>277</v>
      </c>
      <c r="E197" s="34" t="s">
        <v>488</v>
      </c>
      <c r="F197" s="34" t="s">
        <v>489</v>
      </c>
      <c r="G197" s="12">
        <v>326624</v>
      </c>
      <c r="H197" s="12">
        <v>326624</v>
      </c>
      <c r="I197" s="51">
        <v>45191</v>
      </c>
      <c r="J197" s="44">
        <v>6452</v>
      </c>
    </row>
    <row r="198" spans="1:10" ht="76.5" customHeight="1" x14ac:dyDescent="0.35">
      <c r="A198" s="73"/>
      <c r="B198" s="68">
        <f>1+B197</f>
        <v>78</v>
      </c>
      <c r="C198" s="4">
        <v>45191</v>
      </c>
      <c r="D198" s="13">
        <v>6456</v>
      </c>
      <c r="E198" s="34" t="s">
        <v>581</v>
      </c>
      <c r="F198" s="55" t="s">
        <v>584</v>
      </c>
      <c r="G198" s="12">
        <v>9992000</v>
      </c>
      <c r="H198" s="12">
        <v>9992000</v>
      </c>
      <c r="I198" s="51">
        <v>45191</v>
      </c>
      <c r="J198" s="44">
        <v>6457</v>
      </c>
    </row>
    <row r="199" spans="1:10" ht="56.85" customHeight="1" x14ac:dyDescent="0.25">
      <c r="A199" s="73"/>
      <c r="B199" s="74">
        <f>1+B198</f>
        <v>79</v>
      </c>
      <c r="C199" s="33" t="s">
        <v>223</v>
      </c>
      <c r="D199" s="5" t="s">
        <v>278</v>
      </c>
      <c r="E199" s="77" t="s">
        <v>428</v>
      </c>
      <c r="F199" s="77" t="s">
        <v>490</v>
      </c>
      <c r="G199" s="30">
        <v>5440.01</v>
      </c>
      <c r="H199" s="80">
        <f>+G199+G200+G201</f>
        <v>21080.03</v>
      </c>
      <c r="I199" s="83">
        <v>45191</v>
      </c>
      <c r="J199" s="86">
        <v>6461</v>
      </c>
    </row>
    <row r="200" spans="1:10" ht="56.85" customHeight="1" x14ac:dyDescent="0.25">
      <c r="A200" s="73"/>
      <c r="B200" s="75"/>
      <c r="C200" s="32" t="s">
        <v>146</v>
      </c>
      <c r="D200" s="7" t="s">
        <v>279</v>
      </c>
      <c r="E200" s="78"/>
      <c r="F200" s="78"/>
      <c r="G200" s="31">
        <v>5440.01</v>
      </c>
      <c r="H200" s="81"/>
      <c r="I200" s="84"/>
      <c r="J200" s="87"/>
    </row>
    <row r="201" spans="1:10" ht="56.85" customHeight="1" x14ac:dyDescent="0.25">
      <c r="A201" s="73"/>
      <c r="B201" s="76"/>
      <c r="C201" s="4" t="s">
        <v>159</v>
      </c>
      <c r="D201" s="13" t="s">
        <v>280</v>
      </c>
      <c r="E201" s="79"/>
      <c r="F201" s="79"/>
      <c r="G201" s="12">
        <v>10200.01</v>
      </c>
      <c r="H201" s="82"/>
      <c r="I201" s="85"/>
      <c r="J201" s="88"/>
    </row>
    <row r="202" spans="1:10" ht="61.5" customHeight="1" x14ac:dyDescent="0.25">
      <c r="A202" s="73"/>
      <c r="B202" s="68">
        <f>1+B199</f>
        <v>80</v>
      </c>
      <c r="C202" s="4">
        <v>45093</v>
      </c>
      <c r="D202" s="13" t="s">
        <v>281</v>
      </c>
      <c r="E202" s="34" t="s">
        <v>491</v>
      </c>
      <c r="F202" s="34" t="s">
        <v>492</v>
      </c>
      <c r="G202" s="12">
        <v>308216</v>
      </c>
      <c r="H202" s="12">
        <v>308216</v>
      </c>
      <c r="I202" s="51">
        <v>45194</v>
      </c>
      <c r="J202" s="44">
        <v>6479</v>
      </c>
    </row>
    <row r="203" spans="1:10" ht="67.5" customHeight="1" x14ac:dyDescent="0.25">
      <c r="A203" s="73"/>
      <c r="B203" s="68">
        <f>1+B202</f>
        <v>81</v>
      </c>
      <c r="C203" s="4">
        <v>45093</v>
      </c>
      <c r="D203" s="13" t="s">
        <v>282</v>
      </c>
      <c r="E203" s="34" t="s">
        <v>491</v>
      </c>
      <c r="F203" s="34" t="s">
        <v>492</v>
      </c>
      <c r="G203" s="12">
        <v>393821.8</v>
      </c>
      <c r="H203" s="12">
        <v>393821.8</v>
      </c>
      <c r="I203" s="51">
        <v>45194</v>
      </c>
      <c r="J203" s="44" t="s">
        <v>625</v>
      </c>
    </row>
    <row r="204" spans="1:10" ht="56.85" customHeight="1" x14ac:dyDescent="0.25">
      <c r="A204" s="73"/>
      <c r="B204" s="96">
        <f>1+B203</f>
        <v>82</v>
      </c>
      <c r="C204" s="4" t="s">
        <v>146</v>
      </c>
      <c r="D204" s="13" t="s">
        <v>285</v>
      </c>
      <c r="E204" s="93" t="s">
        <v>283</v>
      </c>
      <c r="F204" s="93" t="s">
        <v>493</v>
      </c>
      <c r="G204" s="12">
        <v>5900</v>
      </c>
      <c r="H204" s="94">
        <f>+G204+G205+G206</f>
        <v>23600</v>
      </c>
      <c r="I204" s="95" t="s">
        <v>284</v>
      </c>
      <c r="J204" s="92" t="s">
        <v>603</v>
      </c>
    </row>
    <row r="205" spans="1:10" ht="56.85" customHeight="1" x14ac:dyDescent="0.25">
      <c r="A205" s="73"/>
      <c r="B205" s="96"/>
      <c r="C205" s="4" t="s">
        <v>287</v>
      </c>
      <c r="D205" s="13" t="s">
        <v>286</v>
      </c>
      <c r="E205" s="93"/>
      <c r="F205" s="93"/>
      <c r="G205" s="12">
        <v>5900</v>
      </c>
      <c r="H205" s="94"/>
      <c r="I205" s="95"/>
      <c r="J205" s="92"/>
    </row>
    <row r="206" spans="1:10" ht="56.85" customHeight="1" x14ac:dyDescent="0.25">
      <c r="A206" s="73"/>
      <c r="B206" s="96"/>
      <c r="C206" s="4" t="s">
        <v>289</v>
      </c>
      <c r="D206" s="13" t="s">
        <v>288</v>
      </c>
      <c r="E206" s="93"/>
      <c r="F206" s="93"/>
      <c r="G206" s="12">
        <v>11800</v>
      </c>
      <c r="H206" s="94"/>
      <c r="I206" s="95"/>
      <c r="J206" s="92"/>
    </row>
    <row r="207" spans="1:10" ht="81" customHeight="1" x14ac:dyDescent="0.25">
      <c r="A207" s="73"/>
      <c r="B207" s="68">
        <f>1+B204</f>
        <v>83</v>
      </c>
      <c r="C207" s="4">
        <v>45162</v>
      </c>
      <c r="D207" s="13" t="s">
        <v>291</v>
      </c>
      <c r="E207" s="34" t="s">
        <v>290</v>
      </c>
      <c r="F207" s="34" t="s">
        <v>494</v>
      </c>
      <c r="G207" s="12">
        <v>145600.20000000001</v>
      </c>
      <c r="H207" s="12">
        <v>145600.20000000001</v>
      </c>
      <c r="I207" s="51" t="s">
        <v>284</v>
      </c>
      <c r="J207" s="44">
        <v>6532</v>
      </c>
    </row>
    <row r="208" spans="1:10" ht="75.75" customHeight="1" x14ac:dyDescent="0.25">
      <c r="A208" s="73"/>
      <c r="B208" s="68">
        <f>1+B207</f>
        <v>84</v>
      </c>
      <c r="C208" s="4">
        <v>45170</v>
      </c>
      <c r="D208" s="13" t="s">
        <v>292</v>
      </c>
      <c r="E208" s="34" t="s">
        <v>495</v>
      </c>
      <c r="F208" s="34" t="s">
        <v>496</v>
      </c>
      <c r="G208" s="12">
        <v>284453.27</v>
      </c>
      <c r="H208" s="12">
        <v>284453.27</v>
      </c>
      <c r="I208" s="51">
        <v>45196</v>
      </c>
      <c r="J208" s="44">
        <v>6533</v>
      </c>
    </row>
    <row r="209" spans="1:10" ht="56.85" customHeight="1" x14ac:dyDescent="0.25">
      <c r="A209" s="73"/>
      <c r="B209" s="68">
        <f>1+B208</f>
        <v>85</v>
      </c>
      <c r="C209" s="4" t="s">
        <v>223</v>
      </c>
      <c r="D209" s="13" t="s">
        <v>294</v>
      </c>
      <c r="E209" s="34" t="s">
        <v>293</v>
      </c>
      <c r="F209" s="34" t="s">
        <v>497</v>
      </c>
      <c r="G209" s="12">
        <v>54327</v>
      </c>
      <c r="H209" s="12">
        <f>+G209+G210+G211+G212</f>
        <v>141453</v>
      </c>
      <c r="I209" s="51" t="s">
        <v>284</v>
      </c>
      <c r="J209" s="44">
        <v>6534</v>
      </c>
    </row>
    <row r="210" spans="1:10" ht="56.85" customHeight="1" x14ac:dyDescent="0.25">
      <c r="A210" s="73"/>
      <c r="B210" s="74"/>
      <c r="C210" s="4" t="s">
        <v>296</v>
      </c>
      <c r="D210" s="13" t="s">
        <v>295</v>
      </c>
      <c r="E210" s="77"/>
      <c r="F210" s="77"/>
      <c r="G210" s="12">
        <v>23221</v>
      </c>
      <c r="H210" s="80"/>
      <c r="I210" s="83"/>
      <c r="J210" s="86"/>
    </row>
    <row r="211" spans="1:10" ht="56.85" customHeight="1" x14ac:dyDescent="0.25">
      <c r="A211" s="73"/>
      <c r="B211" s="75"/>
      <c r="C211" s="4" t="s">
        <v>296</v>
      </c>
      <c r="D211" s="13" t="s">
        <v>297</v>
      </c>
      <c r="E211" s="78"/>
      <c r="F211" s="78"/>
      <c r="G211" s="12">
        <v>46532</v>
      </c>
      <c r="H211" s="81"/>
      <c r="I211" s="84"/>
      <c r="J211" s="87"/>
    </row>
    <row r="212" spans="1:10" ht="56.85" customHeight="1" x14ac:dyDescent="0.25">
      <c r="A212" s="73"/>
      <c r="B212" s="76"/>
      <c r="C212" s="4" t="s">
        <v>223</v>
      </c>
      <c r="D212" s="13" t="s">
        <v>298</v>
      </c>
      <c r="E212" s="79"/>
      <c r="F212" s="79"/>
      <c r="G212" s="12">
        <v>17373</v>
      </c>
      <c r="H212" s="82"/>
      <c r="I212" s="85"/>
      <c r="J212" s="88"/>
    </row>
    <row r="213" spans="1:10" ht="61.5" customHeight="1" x14ac:dyDescent="0.25">
      <c r="A213" s="73"/>
      <c r="B213" s="68">
        <f>1+B209</f>
        <v>86</v>
      </c>
      <c r="C213" s="4">
        <v>44929</v>
      </c>
      <c r="D213" s="13" t="s">
        <v>17</v>
      </c>
      <c r="E213" s="34" t="s">
        <v>498</v>
      </c>
      <c r="F213" s="34" t="s">
        <v>499</v>
      </c>
      <c r="G213" s="12">
        <v>110448</v>
      </c>
      <c r="H213" s="12">
        <v>110448</v>
      </c>
      <c r="I213" s="51">
        <v>45196</v>
      </c>
      <c r="J213" s="44" t="s">
        <v>604</v>
      </c>
    </row>
    <row r="214" spans="1:10" ht="61.5" customHeight="1" x14ac:dyDescent="0.25">
      <c r="A214" s="73"/>
      <c r="B214" s="68">
        <f>1+B213</f>
        <v>87</v>
      </c>
      <c r="C214" s="4">
        <v>45132</v>
      </c>
      <c r="D214" s="13" t="s">
        <v>299</v>
      </c>
      <c r="E214" s="34" t="s">
        <v>500</v>
      </c>
      <c r="F214" s="34" t="s">
        <v>501</v>
      </c>
      <c r="G214" s="12">
        <v>21780</v>
      </c>
      <c r="H214" s="12">
        <v>21780</v>
      </c>
      <c r="I214" s="51">
        <v>45196</v>
      </c>
      <c r="J214" s="44">
        <v>6537</v>
      </c>
    </row>
    <row r="215" spans="1:10" ht="61.5" customHeight="1" x14ac:dyDescent="0.25">
      <c r="A215" s="73"/>
      <c r="B215" s="68">
        <f t="shared" ref="B215:B220" si="6">1+B214</f>
        <v>88</v>
      </c>
      <c r="C215" s="4">
        <v>45173</v>
      </c>
      <c r="D215" s="13" t="s">
        <v>300</v>
      </c>
      <c r="E215" s="34" t="s">
        <v>486</v>
      </c>
      <c r="F215" s="34" t="s">
        <v>502</v>
      </c>
      <c r="G215" s="12">
        <v>1592410</v>
      </c>
      <c r="H215" s="12">
        <v>1592410</v>
      </c>
      <c r="I215" s="51">
        <v>45196</v>
      </c>
      <c r="J215" s="44" t="s">
        <v>626</v>
      </c>
    </row>
    <row r="216" spans="1:10" ht="61.5" customHeight="1" x14ac:dyDescent="0.25">
      <c r="A216" s="73"/>
      <c r="B216" s="68">
        <f t="shared" si="6"/>
        <v>89</v>
      </c>
      <c r="C216" s="4">
        <v>45132</v>
      </c>
      <c r="D216" s="13" t="s">
        <v>301</v>
      </c>
      <c r="E216" s="34" t="s">
        <v>500</v>
      </c>
      <c r="F216" s="34" t="s">
        <v>503</v>
      </c>
      <c r="G216" s="12">
        <v>102017.76</v>
      </c>
      <c r="H216" s="12">
        <v>102017.76</v>
      </c>
      <c r="I216" s="51">
        <v>45196</v>
      </c>
      <c r="J216" s="44">
        <v>6539</v>
      </c>
    </row>
    <row r="217" spans="1:10" ht="61.5" customHeight="1" x14ac:dyDescent="0.25">
      <c r="A217" s="73"/>
      <c r="B217" s="68">
        <f t="shared" si="6"/>
        <v>90</v>
      </c>
      <c r="C217" s="4">
        <v>45111</v>
      </c>
      <c r="D217" s="13" t="s">
        <v>302</v>
      </c>
      <c r="E217" s="34" t="s">
        <v>504</v>
      </c>
      <c r="F217" s="34" t="s">
        <v>505</v>
      </c>
      <c r="G217" s="12">
        <v>217143.6</v>
      </c>
      <c r="H217" s="12">
        <v>217143.6</v>
      </c>
      <c r="I217" s="51">
        <v>45196</v>
      </c>
      <c r="J217" s="44">
        <v>6540</v>
      </c>
    </row>
    <row r="218" spans="1:10" ht="84" customHeight="1" x14ac:dyDescent="0.25">
      <c r="A218" s="73"/>
      <c r="B218" s="68">
        <f t="shared" si="6"/>
        <v>91</v>
      </c>
      <c r="C218" s="4">
        <v>45140</v>
      </c>
      <c r="D218" s="13" t="s">
        <v>303</v>
      </c>
      <c r="E218" s="34" t="s">
        <v>506</v>
      </c>
      <c r="F218" s="34" t="s">
        <v>507</v>
      </c>
      <c r="G218" s="12">
        <v>244057.04</v>
      </c>
      <c r="H218" s="12">
        <v>244057.04</v>
      </c>
      <c r="I218" s="51" t="s">
        <v>284</v>
      </c>
      <c r="J218" s="44">
        <v>6542</v>
      </c>
    </row>
    <row r="219" spans="1:10" ht="68.25" customHeight="1" x14ac:dyDescent="0.25">
      <c r="A219" s="73"/>
      <c r="B219" s="68">
        <f t="shared" si="6"/>
        <v>92</v>
      </c>
      <c r="C219" s="4">
        <v>45168</v>
      </c>
      <c r="D219" s="13" t="s">
        <v>304</v>
      </c>
      <c r="E219" s="34" t="s">
        <v>413</v>
      </c>
      <c r="F219" s="34" t="s">
        <v>508</v>
      </c>
      <c r="G219" s="12">
        <v>666771</v>
      </c>
      <c r="H219" s="12">
        <v>666771</v>
      </c>
      <c r="I219" s="51">
        <v>45196</v>
      </c>
      <c r="J219" s="44" t="s">
        <v>605</v>
      </c>
    </row>
    <row r="220" spans="1:10" ht="56.85" customHeight="1" x14ac:dyDescent="0.25">
      <c r="A220" s="73"/>
      <c r="B220" s="96">
        <f t="shared" si="6"/>
        <v>93</v>
      </c>
      <c r="C220" s="4" t="s">
        <v>306</v>
      </c>
      <c r="D220" s="13" t="s">
        <v>305</v>
      </c>
      <c r="E220" s="93" t="s">
        <v>509</v>
      </c>
      <c r="F220" s="93" t="s">
        <v>414</v>
      </c>
      <c r="G220" s="12">
        <v>72320</v>
      </c>
      <c r="H220" s="94">
        <f>+G220+G221</f>
        <v>291940</v>
      </c>
      <c r="I220" s="95" t="s">
        <v>284</v>
      </c>
      <c r="J220" s="92" t="s">
        <v>606</v>
      </c>
    </row>
    <row r="221" spans="1:10" ht="56.85" customHeight="1" x14ac:dyDescent="0.25">
      <c r="A221" s="73"/>
      <c r="B221" s="96"/>
      <c r="C221" s="4" t="s">
        <v>307</v>
      </c>
      <c r="D221" s="13" t="s">
        <v>112</v>
      </c>
      <c r="E221" s="93"/>
      <c r="F221" s="93"/>
      <c r="G221" s="12">
        <v>219620</v>
      </c>
      <c r="H221" s="94"/>
      <c r="I221" s="95"/>
      <c r="J221" s="92"/>
    </row>
    <row r="222" spans="1:10" ht="81.75" customHeight="1" x14ac:dyDescent="0.25">
      <c r="A222" s="73"/>
      <c r="B222" s="68">
        <f>1+B220</f>
        <v>94</v>
      </c>
      <c r="C222" s="4">
        <v>45173</v>
      </c>
      <c r="D222" s="13" t="s">
        <v>308</v>
      </c>
      <c r="E222" s="34" t="s">
        <v>510</v>
      </c>
      <c r="F222" s="34" t="s">
        <v>511</v>
      </c>
      <c r="G222" s="12">
        <v>60321.599999999999</v>
      </c>
      <c r="H222" s="12">
        <v>60321.599999999999</v>
      </c>
      <c r="I222" s="51" t="s">
        <v>284</v>
      </c>
      <c r="J222" s="44">
        <v>6545</v>
      </c>
    </row>
    <row r="223" spans="1:10" ht="67.5" customHeight="1" x14ac:dyDescent="0.25">
      <c r="A223" s="73"/>
      <c r="B223" s="68">
        <f>1+B222</f>
        <v>95</v>
      </c>
      <c r="C223" s="4">
        <v>45173</v>
      </c>
      <c r="D223" s="13" t="s">
        <v>276</v>
      </c>
      <c r="E223" s="34" t="s">
        <v>309</v>
      </c>
      <c r="F223" s="34" t="s">
        <v>512</v>
      </c>
      <c r="G223" s="12">
        <v>54683.96</v>
      </c>
      <c r="H223" s="12">
        <v>54683.96</v>
      </c>
      <c r="I223" s="51">
        <v>45196</v>
      </c>
      <c r="J223" s="44" t="s">
        <v>627</v>
      </c>
    </row>
    <row r="224" spans="1:10" ht="56.85" customHeight="1" x14ac:dyDescent="0.25">
      <c r="A224" s="73"/>
      <c r="B224" s="68">
        <f t="shared" ref="B224:B228" si="7">1+B223</f>
        <v>96</v>
      </c>
      <c r="C224" s="4">
        <v>45183</v>
      </c>
      <c r="D224" s="13" t="s">
        <v>239</v>
      </c>
      <c r="E224" s="34" t="s">
        <v>310</v>
      </c>
      <c r="F224" s="34" t="s">
        <v>513</v>
      </c>
      <c r="G224" s="12">
        <v>35400</v>
      </c>
      <c r="H224" s="12">
        <v>35400</v>
      </c>
      <c r="I224" s="51">
        <v>45196</v>
      </c>
      <c r="J224" s="44" t="s">
        <v>628</v>
      </c>
    </row>
    <row r="225" spans="1:10" ht="56.85" customHeight="1" x14ac:dyDescent="0.25">
      <c r="A225" s="73"/>
      <c r="B225" s="68">
        <f t="shared" si="7"/>
        <v>97</v>
      </c>
      <c r="C225" s="4">
        <v>45187</v>
      </c>
      <c r="D225" s="13" t="s">
        <v>276</v>
      </c>
      <c r="E225" s="34" t="s">
        <v>311</v>
      </c>
      <c r="F225" s="34" t="s">
        <v>514</v>
      </c>
      <c r="G225" s="12">
        <v>5900</v>
      </c>
      <c r="H225" s="12">
        <v>5900</v>
      </c>
      <c r="I225" s="51">
        <v>45196</v>
      </c>
      <c r="J225" s="44" t="s">
        <v>607</v>
      </c>
    </row>
    <row r="226" spans="1:10" ht="63.75" customHeight="1" x14ac:dyDescent="0.25">
      <c r="A226" s="73"/>
      <c r="B226" s="68">
        <f t="shared" si="7"/>
        <v>98</v>
      </c>
      <c r="C226" s="4">
        <v>45132</v>
      </c>
      <c r="D226" s="13" t="s">
        <v>312</v>
      </c>
      <c r="E226" s="34" t="s">
        <v>500</v>
      </c>
      <c r="F226" s="34" t="s">
        <v>515</v>
      </c>
      <c r="G226" s="12">
        <v>432140.54</v>
      </c>
      <c r="H226" s="12">
        <v>432140.54</v>
      </c>
      <c r="I226" s="51">
        <v>45197</v>
      </c>
      <c r="J226" s="44">
        <v>6585</v>
      </c>
    </row>
    <row r="227" spans="1:10" ht="75" customHeight="1" x14ac:dyDescent="0.25">
      <c r="A227" s="73"/>
      <c r="B227" s="68">
        <f t="shared" si="7"/>
        <v>99</v>
      </c>
      <c r="C227" s="4">
        <v>45132</v>
      </c>
      <c r="D227" s="13" t="s">
        <v>313</v>
      </c>
      <c r="E227" s="34" t="s">
        <v>500</v>
      </c>
      <c r="F227" s="34" t="s">
        <v>516</v>
      </c>
      <c r="G227" s="12">
        <v>452352.53</v>
      </c>
      <c r="H227" s="12">
        <v>452352.53</v>
      </c>
      <c r="I227" s="51">
        <v>45197</v>
      </c>
      <c r="J227" s="44">
        <v>6586</v>
      </c>
    </row>
    <row r="228" spans="1:10" ht="56.85" customHeight="1" x14ac:dyDescent="0.25">
      <c r="A228" s="73"/>
      <c r="B228" s="96">
        <f t="shared" si="7"/>
        <v>100</v>
      </c>
      <c r="C228" s="4" t="s">
        <v>315</v>
      </c>
      <c r="D228" s="13" t="s">
        <v>314</v>
      </c>
      <c r="E228" s="93" t="s">
        <v>517</v>
      </c>
      <c r="F228" s="93" t="s">
        <v>518</v>
      </c>
      <c r="G228" s="12">
        <v>7500</v>
      </c>
      <c r="H228" s="94">
        <f>+G228+G229</f>
        <v>15950</v>
      </c>
      <c r="I228" s="95">
        <v>45197</v>
      </c>
      <c r="J228" s="92" t="s">
        <v>629</v>
      </c>
    </row>
    <row r="229" spans="1:10" ht="56.85" customHeight="1" x14ac:dyDescent="0.25">
      <c r="A229" s="73"/>
      <c r="B229" s="96"/>
      <c r="C229" s="4" t="s">
        <v>223</v>
      </c>
      <c r="D229" s="13" t="s">
        <v>316</v>
      </c>
      <c r="E229" s="93"/>
      <c r="F229" s="93"/>
      <c r="G229" s="12">
        <v>8450</v>
      </c>
      <c r="H229" s="94"/>
      <c r="I229" s="95"/>
      <c r="J229" s="92"/>
    </row>
    <row r="230" spans="1:10" ht="56.85" customHeight="1" x14ac:dyDescent="0.25">
      <c r="A230" s="73"/>
      <c r="B230" s="68">
        <f>+B228+1</f>
        <v>101</v>
      </c>
      <c r="C230" s="4">
        <v>45079</v>
      </c>
      <c r="D230" s="13" t="s">
        <v>317</v>
      </c>
      <c r="E230" s="34" t="s">
        <v>218</v>
      </c>
      <c r="F230" s="34" t="s">
        <v>519</v>
      </c>
      <c r="G230" s="12">
        <v>234318.75</v>
      </c>
      <c r="H230" s="12">
        <v>234318.75</v>
      </c>
      <c r="I230" s="51">
        <v>45197</v>
      </c>
      <c r="J230" s="44">
        <v>6591</v>
      </c>
    </row>
    <row r="231" spans="1:10" ht="83.25" customHeight="1" x14ac:dyDescent="0.25">
      <c r="A231" s="73"/>
      <c r="B231" s="68">
        <f>1+B230</f>
        <v>102</v>
      </c>
      <c r="C231" s="4">
        <v>45180</v>
      </c>
      <c r="D231" s="13" t="s">
        <v>130</v>
      </c>
      <c r="E231" s="34" t="s">
        <v>318</v>
      </c>
      <c r="F231" s="34" t="s">
        <v>520</v>
      </c>
      <c r="G231" s="12">
        <v>23600</v>
      </c>
      <c r="H231" s="12">
        <v>23600</v>
      </c>
      <c r="I231" s="51">
        <v>45197</v>
      </c>
      <c r="J231" s="44">
        <v>6592</v>
      </c>
    </row>
    <row r="232" spans="1:10" ht="69.75" customHeight="1" x14ac:dyDescent="0.25">
      <c r="A232" s="73"/>
      <c r="B232" s="68">
        <f>1+B231</f>
        <v>103</v>
      </c>
      <c r="C232" s="4">
        <v>45173</v>
      </c>
      <c r="D232" s="13" t="s">
        <v>319</v>
      </c>
      <c r="E232" s="34" t="s">
        <v>394</v>
      </c>
      <c r="F232" s="34" t="s">
        <v>521</v>
      </c>
      <c r="G232" s="12">
        <v>16620</v>
      </c>
      <c r="H232" s="12">
        <v>16620</v>
      </c>
      <c r="I232" s="51">
        <v>45197</v>
      </c>
      <c r="J232" s="44">
        <v>6595</v>
      </c>
    </row>
    <row r="233" spans="1:10" ht="69.75" customHeight="1" x14ac:dyDescent="0.25">
      <c r="A233" s="73"/>
      <c r="B233" s="68">
        <f>1+B232</f>
        <v>104</v>
      </c>
      <c r="C233" s="4">
        <v>45183</v>
      </c>
      <c r="D233" s="13" t="s">
        <v>286</v>
      </c>
      <c r="E233" s="34" t="s">
        <v>320</v>
      </c>
      <c r="F233" s="34" t="s">
        <v>522</v>
      </c>
      <c r="G233" s="12">
        <v>21240</v>
      </c>
      <c r="H233" s="12">
        <v>21240</v>
      </c>
      <c r="I233" s="51" t="s">
        <v>321</v>
      </c>
      <c r="J233" s="44">
        <v>6596</v>
      </c>
    </row>
    <row r="234" spans="1:10" ht="69.75" customHeight="1" x14ac:dyDescent="0.25">
      <c r="A234" s="73"/>
      <c r="B234" s="68">
        <f t="shared" ref="B234:B240" si="8">1+B233</f>
        <v>105</v>
      </c>
      <c r="C234" s="4">
        <v>45176</v>
      </c>
      <c r="D234" s="13" t="s">
        <v>323</v>
      </c>
      <c r="E234" s="34" t="s">
        <v>322</v>
      </c>
      <c r="F234" s="34" t="s">
        <v>523</v>
      </c>
      <c r="G234" s="12">
        <v>23600</v>
      </c>
      <c r="H234" s="12">
        <v>23600</v>
      </c>
      <c r="I234" s="51" t="s">
        <v>321</v>
      </c>
      <c r="J234" s="44" t="s">
        <v>630</v>
      </c>
    </row>
    <row r="235" spans="1:10" ht="83.25" customHeight="1" x14ac:dyDescent="0.25">
      <c r="A235" s="73"/>
      <c r="B235" s="68">
        <f t="shared" si="8"/>
        <v>106</v>
      </c>
      <c r="C235" s="4">
        <v>45155</v>
      </c>
      <c r="D235" s="13" t="s">
        <v>203</v>
      </c>
      <c r="E235" s="34" t="s">
        <v>524</v>
      </c>
      <c r="F235" s="34" t="s">
        <v>525</v>
      </c>
      <c r="G235" s="12">
        <v>66583.33</v>
      </c>
      <c r="H235" s="12">
        <v>66583.33</v>
      </c>
      <c r="I235" s="51" t="s">
        <v>321</v>
      </c>
      <c r="J235" s="44" t="s">
        <v>608</v>
      </c>
    </row>
    <row r="236" spans="1:10" ht="73.5" customHeight="1" x14ac:dyDescent="0.25">
      <c r="A236" s="73"/>
      <c r="B236" s="68">
        <f t="shared" si="8"/>
        <v>107</v>
      </c>
      <c r="C236" s="4">
        <v>45181</v>
      </c>
      <c r="D236" s="13" t="s">
        <v>252</v>
      </c>
      <c r="E236" s="34" t="s">
        <v>324</v>
      </c>
      <c r="F236" s="34" t="s">
        <v>526</v>
      </c>
      <c r="G236" s="12">
        <v>86140</v>
      </c>
      <c r="H236" s="12">
        <v>86140</v>
      </c>
      <c r="I236" s="51" t="s">
        <v>321</v>
      </c>
      <c r="J236" s="44">
        <v>6602</v>
      </c>
    </row>
    <row r="237" spans="1:10" ht="56.85" customHeight="1" x14ac:dyDescent="0.25">
      <c r="A237" s="73"/>
      <c r="B237" s="68">
        <f>1+B236</f>
        <v>108</v>
      </c>
      <c r="C237" s="4">
        <v>45194</v>
      </c>
      <c r="D237" s="13" t="s">
        <v>326</v>
      </c>
      <c r="E237" s="34" t="s">
        <v>325</v>
      </c>
      <c r="F237" s="34" t="s">
        <v>527</v>
      </c>
      <c r="G237" s="12">
        <v>23600</v>
      </c>
      <c r="H237" s="12">
        <v>23600</v>
      </c>
      <c r="I237" s="51" t="s">
        <v>321</v>
      </c>
      <c r="J237" s="44">
        <v>6607</v>
      </c>
    </row>
    <row r="238" spans="1:10" ht="81" customHeight="1" x14ac:dyDescent="0.25">
      <c r="A238" s="73"/>
      <c r="B238" s="68">
        <f t="shared" si="8"/>
        <v>109</v>
      </c>
      <c r="C238" s="4">
        <v>45176</v>
      </c>
      <c r="D238" s="13" t="s">
        <v>132</v>
      </c>
      <c r="E238" s="34" t="s">
        <v>327</v>
      </c>
      <c r="F238" s="34" t="s">
        <v>528</v>
      </c>
      <c r="G238" s="12">
        <v>23600</v>
      </c>
      <c r="H238" s="12">
        <v>23600</v>
      </c>
      <c r="I238" s="51">
        <v>45197</v>
      </c>
      <c r="J238" s="44">
        <v>6608</v>
      </c>
    </row>
    <row r="239" spans="1:10" ht="56.85" customHeight="1" x14ac:dyDescent="0.25">
      <c r="A239" s="73"/>
      <c r="B239" s="68">
        <f t="shared" si="8"/>
        <v>110</v>
      </c>
      <c r="C239" s="4">
        <v>45173</v>
      </c>
      <c r="D239" s="13" t="s">
        <v>212</v>
      </c>
      <c r="E239" s="34" t="s">
        <v>328</v>
      </c>
      <c r="F239" s="34" t="s">
        <v>529</v>
      </c>
      <c r="G239" s="12">
        <v>38940</v>
      </c>
      <c r="H239" s="12">
        <v>38940</v>
      </c>
      <c r="I239" s="51">
        <v>45197</v>
      </c>
      <c r="J239" s="44">
        <v>6609</v>
      </c>
    </row>
    <row r="240" spans="1:10" ht="56.85" customHeight="1" x14ac:dyDescent="0.25">
      <c r="A240" s="73"/>
      <c r="B240" s="96">
        <f t="shared" si="8"/>
        <v>111</v>
      </c>
      <c r="C240" s="4" t="s">
        <v>330</v>
      </c>
      <c r="D240" s="13" t="s">
        <v>329</v>
      </c>
      <c r="E240" s="93" t="s">
        <v>530</v>
      </c>
      <c r="F240" s="93" t="s">
        <v>531</v>
      </c>
      <c r="G240" s="12">
        <v>245205.94</v>
      </c>
      <c r="H240" s="94">
        <f>+G240+G241</f>
        <v>1226029.72</v>
      </c>
      <c r="I240" s="95">
        <v>45197</v>
      </c>
      <c r="J240" s="92">
        <v>6624</v>
      </c>
    </row>
    <row r="241" spans="1:10" ht="56.85" customHeight="1" x14ac:dyDescent="0.25">
      <c r="A241" s="73"/>
      <c r="B241" s="96"/>
      <c r="C241" s="4" t="s">
        <v>332</v>
      </c>
      <c r="D241" s="13" t="s">
        <v>331</v>
      </c>
      <c r="E241" s="93"/>
      <c r="F241" s="93"/>
      <c r="G241" s="12">
        <v>980823.78</v>
      </c>
      <c r="H241" s="94"/>
      <c r="I241" s="95"/>
      <c r="J241" s="92"/>
    </row>
    <row r="242" spans="1:10" ht="56.85" customHeight="1" x14ac:dyDescent="0.25">
      <c r="A242" s="73"/>
      <c r="B242" s="68">
        <f>1+B240</f>
        <v>112</v>
      </c>
      <c r="C242" s="4">
        <v>45126</v>
      </c>
      <c r="D242" s="13" t="s">
        <v>39</v>
      </c>
      <c r="E242" s="34" t="s">
        <v>532</v>
      </c>
      <c r="F242" s="34" t="s">
        <v>533</v>
      </c>
      <c r="G242" s="12">
        <v>77988.56</v>
      </c>
      <c r="H242" s="12">
        <v>77988.56</v>
      </c>
      <c r="I242" s="51">
        <v>45197</v>
      </c>
      <c r="J242" s="44" t="s">
        <v>609</v>
      </c>
    </row>
    <row r="243" spans="1:10" ht="69" customHeight="1" x14ac:dyDescent="0.25">
      <c r="A243" s="73"/>
      <c r="B243" s="68">
        <f>1+B242</f>
        <v>113</v>
      </c>
      <c r="C243" s="4">
        <v>45133</v>
      </c>
      <c r="D243" s="13" t="s">
        <v>173</v>
      </c>
      <c r="E243" s="34" t="s">
        <v>534</v>
      </c>
      <c r="F243" s="34" t="s">
        <v>535</v>
      </c>
      <c r="G243" s="12">
        <v>86258</v>
      </c>
      <c r="H243" s="12">
        <v>86258</v>
      </c>
      <c r="I243" s="51">
        <v>45197</v>
      </c>
      <c r="J243" s="44" t="s">
        <v>631</v>
      </c>
    </row>
    <row r="244" spans="1:10" ht="56.85" customHeight="1" x14ac:dyDescent="0.25">
      <c r="A244" s="73"/>
      <c r="B244" s="74">
        <f>1+B243</f>
        <v>114</v>
      </c>
      <c r="C244" s="4" t="s">
        <v>334</v>
      </c>
      <c r="D244" s="13" t="s">
        <v>333</v>
      </c>
      <c r="E244" s="77" t="s">
        <v>536</v>
      </c>
      <c r="F244" s="77" t="s">
        <v>537</v>
      </c>
      <c r="G244" s="12">
        <v>5782</v>
      </c>
      <c r="H244" s="80">
        <f>+G244+G245+G246+G247+G248+G249+G250+G251+G252+G253+G254+G255</f>
        <v>67614</v>
      </c>
      <c r="I244" s="83">
        <v>45197</v>
      </c>
      <c r="J244" s="86">
        <v>6656</v>
      </c>
    </row>
    <row r="245" spans="1:10" ht="56.85" customHeight="1" x14ac:dyDescent="0.25">
      <c r="A245" s="73"/>
      <c r="B245" s="75"/>
      <c r="C245" s="4" t="s">
        <v>334</v>
      </c>
      <c r="D245" s="13" t="s">
        <v>335</v>
      </c>
      <c r="E245" s="78"/>
      <c r="F245" s="78"/>
      <c r="G245" s="12">
        <v>7552</v>
      </c>
      <c r="H245" s="81"/>
      <c r="I245" s="84"/>
      <c r="J245" s="87"/>
    </row>
    <row r="246" spans="1:10" ht="56.85" customHeight="1" x14ac:dyDescent="0.25">
      <c r="A246" s="73"/>
      <c r="B246" s="75"/>
      <c r="C246" s="4" t="s">
        <v>334</v>
      </c>
      <c r="D246" s="13" t="s">
        <v>336</v>
      </c>
      <c r="E246" s="78"/>
      <c r="F246" s="78"/>
      <c r="G246" s="12">
        <v>2643.2</v>
      </c>
      <c r="H246" s="81"/>
      <c r="I246" s="84"/>
      <c r="J246" s="87"/>
    </row>
    <row r="247" spans="1:10" ht="56.85" customHeight="1" x14ac:dyDescent="0.25">
      <c r="A247" s="73"/>
      <c r="B247" s="75"/>
      <c r="C247" s="4" t="s">
        <v>338</v>
      </c>
      <c r="D247" s="13" t="s">
        <v>337</v>
      </c>
      <c r="E247" s="78"/>
      <c r="F247" s="78"/>
      <c r="G247" s="12">
        <v>755.2</v>
      </c>
      <c r="H247" s="81"/>
      <c r="I247" s="84"/>
      <c r="J247" s="87"/>
    </row>
    <row r="248" spans="1:10" ht="56.85" customHeight="1" x14ac:dyDescent="0.25">
      <c r="A248" s="73"/>
      <c r="B248" s="75"/>
      <c r="C248" s="33" t="s">
        <v>338</v>
      </c>
      <c r="D248" s="5" t="s">
        <v>339</v>
      </c>
      <c r="E248" s="78"/>
      <c r="F248" s="78"/>
      <c r="G248" s="30">
        <v>5782</v>
      </c>
      <c r="H248" s="81"/>
      <c r="I248" s="84"/>
      <c r="J248" s="87"/>
    </row>
    <row r="249" spans="1:10" ht="56.85" customHeight="1" x14ac:dyDescent="0.25">
      <c r="A249" s="73"/>
      <c r="B249" s="69"/>
      <c r="C249" s="32" t="s">
        <v>338</v>
      </c>
      <c r="D249" s="7" t="s">
        <v>340</v>
      </c>
      <c r="E249" s="37"/>
      <c r="F249" s="37"/>
      <c r="G249" s="31">
        <v>7552</v>
      </c>
      <c r="H249" s="40"/>
      <c r="I249" s="56"/>
      <c r="J249" s="47"/>
    </row>
    <row r="250" spans="1:10" ht="56.85" customHeight="1" x14ac:dyDescent="0.25">
      <c r="A250" s="73"/>
      <c r="B250" s="69"/>
      <c r="C250" s="33" t="s">
        <v>338</v>
      </c>
      <c r="D250" s="5" t="s">
        <v>341</v>
      </c>
      <c r="E250" s="37"/>
      <c r="F250" s="37"/>
      <c r="G250" s="30">
        <v>13334</v>
      </c>
      <c r="H250" s="40"/>
      <c r="I250" s="56"/>
      <c r="J250" s="47"/>
    </row>
    <row r="251" spans="1:10" ht="56.85" customHeight="1" x14ac:dyDescent="0.25">
      <c r="A251" s="73"/>
      <c r="B251" s="69"/>
      <c r="C251" s="32" t="s">
        <v>338</v>
      </c>
      <c r="D251" s="7" t="s">
        <v>342</v>
      </c>
      <c r="E251" s="38"/>
      <c r="F251" s="38"/>
      <c r="G251" s="31">
        <v>7552</v>
      </c>
      <c r="H251" s="40"/>
      <c r="I251" s="53"/>
      <c r="J251" s="45"/>
    </row>
    <row r="252" spans="1:10" ht="56.85" customHeight="1" x14ac:dyDescent="0.25">
      <c r="A252" s="73"/>
      <c r="B252" s="69"/>
      <c r="C252" s="4" t="s">
        <v>338</v>
      </c>
      <c r="D252" s="13" t="s">
        <v>343</v>
      </c>
      <c r="E252" s="38"/>
      <c r="F252" s="38"/>
      <c r="G252" s="12">
        <v>5664</v>
      </c>
      <c r="H252" s="40"/>
      <c r="I252" s="53"/>
      <c r="J252" s="45"/>
    </row>
    <row r="253" spans="1:10" ht="56.85" customHeight="1" x14ac:dyDescent="0.25">
      <c r="A253" s="73"/>
      <c r="B253" s="70"/>
      <c r="C253" s="4" t="s">
        <v>338</v>
      </c>
      <c r="D253" s="13" t="s">
        <v>344</v>
      </c>
      <c r="E253" s="36"/>
      <c r="F253" s="36"/>
      <c r="G253" s="12">
        <v>7552</v>
      </c>
      <c r="H253" s="31"/>
      <c r="I253" s="54"/>
      <c r="J253" s="46"/>
    </row>
    <row r="254" spans="1:10" ht="56.85" customHeight="1" x14ac:dyDescent="0.25">
      <c r="A254" s="73"/>
      <c r="B254" s="69"/>
      <c r="C254" s="32" t="s">
        <v>338</v>
      </c>
      <c r="D254" s="7" t="s">
        <v>345</v>
      </c>
      <c r="E254" s="38"/>
      <c r="F254" s="38"/>
      <c r="G254" s="31">
        <v>578.20000000000005</v>
      </c>
      <c r="H254" s="40"/>
      <c r="I254" s="53"/>
      <c r="J254" s="45"/>
    </row>
    <row r="255" spans="1:10" ht="56.85" customHeight="1" x14ac:dyDescent="0.25">
      <c r="A255" s="73"/>
      <c r="B255" s="70"/>
      <c r="C255" s="4" t="s">
        <v>338</v>
      </c>
      <c r="D255" s="13" t="s">
        <v>346</v>
      </c>
      <c r="E255" s="36"/>
      <c r="F255" s="36"/>
      <c r="G255" s="12">
        <v>2867.4</v>
      </c>
      <c r="H255" s="31"/>
      <c r="I255" s="54"/>
      <c r="J255" s="46"/>
    </row>
    <row r="256" spans="1:10" ht="78" customHeight="1" x14ac:dyDescent="0.25">
      <c r="A256" s="73"/>
      <c r="B256" s="68">
        <f>1+B244</f>
        <v>115</v>
      </c>
      <c r="C256" s="4">
        <v>45180</v>
      </c>
      <c r="D256" s="13" t="s">
        <v>214</v>
      </c>
      <c r="E256" s="34" t="s">
        <v>328</v>
      </c>
      <c r="F256" s="34" t="s">
        <v>538</v>
      </c>
      <c r="G256" s="12">
        <v>17700</v>
      </c>
      <c r="H256" s="12">
        <v>17700</v>
      </c>
      <c r="I256" s="51">
        <v>45197</v>
      </c>
      <c r="J256" s="44">
        <v>6657</v>
      </c>
    </row>
    <row r="257" spans="1:10" ht="81.75" customHeight="1" x14ac:dyDescent="0.25">
      <c r="A257" s="73"/>
      <c r="B257" s="68">
        <f>1+B256</f>
        <v>116</v>
      </c>
      <c r="C257" s="4">
        <v>45168</v>
      </c>
      <c r="D257" s="13" t="s">
        <v>348</v>
      </c>
      <c r="E257" s="34" t="s">
        <v>347</v>
      </c>
      <c r="F257" s="34" t="s">
        <v>539</v>
      </c>
      <c r="G257" s="12">
        <v>27140</v>
      </c>
      <c r="H257" s="12">
        <v>27140</v>
      </c>
      <c r="I257" s="51">
        <v>45197</v>
      </c>
      <c r="J257" s="44" t="s">
        <v>632</v>
      </c>
    </row>
    <row r="258" spans="1:10" ht="81" customHeight="1" x14ac:dyDescent="0.25">
      <c r="A258" s="73"/>
      <c r="B258" s="68">
        <f t="shared" ref="B258:B260" si="9">1+B257</f>
        <v>117</v>
      </c>
      <c r="C258" s="4">
        <v>45142</v>
      </c>
      <c r="D258" s="13" t="s">
        <v>42</v>
      </c>
      <c r="E258" s="34" t="s">
        <v>532</v>
      </c>
      <c r="F258" s="34" t="s">
        <v>540</v>
      </c>
      <c r="G258" s="12">
        <v>174105.27</v>
      </c>
      <c r="H258" s="12">
        <v>174105.27</v>
      </c>
      <c r="I258" s="51">
        <v>45197</v>
      </c>
      <c r="J258" s="44">
        <v>6660</v>
      </c>
    </row>
    <row r="259" spans="1:10" ht="69" customHeight="1" x14ac:dyDescent="0.25">
      <c r="A259" s="73"/>
      <c r="B259" s="68">
        <f t="shared" si="9"/>
        <v>118</v>
      </c>
      <c r="C259" s="4">
        <v>45167</v>
      </c>
      <c r="D259" s="13" t="s">
        <v>212</v>
      </c>
      <c r="E259" s="34" t="s">
        <v>541</v>
      </c>
      <c r="F259" s="34" t="s">
        <v>542</v>
      </c>
      <c r="G259" s="12">
        <v>413000</v>
      </c>
      <c r="H259" s="12">
        <v>413000</v>
      </c>
      <c r="I259" s="51">
        <v>45197</v>
      </c>
      <c r="J259" s="44" t="s">
        <v>633</v>
      </c>
    </row>
    <row r="260" spans="1:10" ht="56.85" customHeight="1" x14ac:dyDescent="0.25">
      <c r="A260" s="73"/>
      <c r="B260" s="96">
        <f t="shared" si="9"/>
        <v>119</v>
      </c>
      <c r="C260" s="4" t="s">
        <v>307</v>
      </c>
      <c r="D260" s="13" t="s">
        <v>350</v>
      </c>
      <c r="E260" s="93" t="s">
        <v>349</v>
      </c>
      <c r="F260" s="93" t="s">
        <v>543</v>
      </c>
      <c r="G260" s="12">
        <v>30000</v>
      </c>
      <c r="H260" s="94">
        <f>+G260+G261</f>
        <v>40609</v>
      </c>
      <c r="I260" s="95">
        <v>45197</v>
      </c>
      <c r="J260" s="92">
        <v>6662</v>
      </c>
    </row>
    <row r="261" spans="1:10" ht="56.85" customHeight="1" x14ac:dyDescent="0.25">
      <c r="A261" s="73"/>
      <c r="B261" s="96"/>
      <c r="C261" s="4" t="s">
        <v>159</v>
      </c>
      <c r="D261" s="13" t="s">
        <v>351</v>
      </c>
      <c r="E261" s="93"/>
      <c r="F261" s="93"/>
      <c r="G261" s="12">
        <v>10609</v>
      </c>
      <c r="H261" s="94"/>
      <c r="I261" s="95"/>
      <c r="J261" s="92"/>
    </row>
    <row r="262" spans="1:10" ht="56.85" customHeight="1" x14ac:dyDescent="0.25">
      <c r="A262" s="73"/>
      <c r="B262" s="68">
        <f>1+B260</f>
        <v>120</v>
      </c>
      <c r="C262" s="4">
        <v>45181</v>
      </c>
      <c r="D262" s="13" t="s">
        <v>352</v>
      </c>
      <c r="E262" s="34" t="s">
        <v>349</v>
      </c>
      <c r="F262" s="34" t="s">
        <v>544</v>
      </c>
      <c r="G262" s="12">
        <v>198000</v>
      </c>
      <c r="H262" s="12">
        <v>198000</v>
      </c>
      <c r="I262" s="51">
        <v>45197</v>
      </c>
      <c r="J262" s="44">
        <v>6663</v>
      </c>
    </row>
    <row r="263" spans="1:10" ht="56.85" customHeight="1" x14ac:dyDescent="0.25">
      <c r="A263" s="73"/>
      <c r="B263" s="68">
        <f>1+B262</f>
        <v>121</v>
      </c>
      <c r="C263" s="4">
        <v>45162</v>
      </c>
      <c r="D263" s="13" t="s">
        <v>353</v>
      </c>
      <c r="E263" s="34" t="s">
        <v>290</v>
      </c>
      <c r="F263" s="34" t="s">
        <v>545</v>
      </c>
      <c r="G263" s="12">
        <v>59389.32</v>
      </c>
      <c r="H263" s="12">
        <v>59389.32</v>
      </c>
      <c r="I263" s="51">
        <v>45197</v>
      </c>
      <c r="J263" s="44">
        <v>6665</v>
      </c>
    </row>
    <row r="264" spans="1:10" ht="56.85" customHeight="1" x14ac:dyDescent="0.25">
      <c r="A264" s="73"/>
      <c r="B264" s="68">
        <f>1+B263</f>
        <v>122</v>
      </c>
      <c r="C264" s="4">
        <v>45170</v>
      </c>
      <c r="D264" s="13" t="s">
        <v>355</v>
      </c>
      <c r="E264" s="34" t="s">
        <v>354</v>
      </c>
      <c r="F264" s="34" t="s">
        <v>546</v>
      </c>
      <c r="G264" s="12">
        <v>32489.73</v>
      </c>
      <c r="H264" s="12">
        <v>32489.73</v>
      </c>
      <c r="I264" s="51">
        <v>45198</v>
      </c>
      <c r="J264" s="44">
        <v>6707</v>
      </c>
    </row>
    <row r="265" spans="1:10" ht="91.5" customHeight="1" x14ac:dyDescent="0.25">
      <c r="A265" s="73"/>
      <c r="B265" s="68">
        <f t="shared" ref="B265:B268" si="10">1+B264</f>
        <v>123</v>
      </c>
      <c r="C265" s="4">
        <v>45179</v>
      </c>
      <c r="D265" s="13" t="s">
        <v>356</v>
      </c>
      <c r="E265" s="34" t="s">
        <v>133</v>
      </c>
      <c r="F265" s="34" t="s">
        <v>547</v>
      </c>
      <c r="G265" s="12">
        <v>23600</v>
      </c>
      <c r="H265" s="12">
        <v>23600</v>
      </c>
      <c r="I265" s="51">
        <v>45198</v>
      </c>
      <c r="J265" s="44">
        <v>6715</v>
      </c>
    </row>
    <row r="266" spans="1:10" ht="81" customHeight="1" x14ac:dyDescent="0.25">
      <c r="A266" s="73"/>
      <c r="B266" s="68">
        <f t="shared" si="10"/>
        <v>124</v>
      </c>
      <c r="C266" s="4">
        <v>45177</v>
      </c>
      <c r="D266" s="13" t="s">
        <v>172</v>
      </c>
      <c r="E266" s="34" t="s">
        <v>454</v>
      </c>
      <c r="F266" s="34" t="s">
        <v>548</v>
      </c>
      <c r="G266" s="12">
        <v>29500</v>
      </c>
      <c r="H266" s="12">
        <v>29500</v>
      </c>
      <c r="I266" s="51">
        <v>45198</v>
      </c>
      <c r="J266" s="44" t="s">
        <v>634</v>
      </c>
    </row>
    <row r="267" spans="1:10" ht="56.85" customHeight="1" x14ac:dyDescent="0.25">
      <c r="A267" s="73"/>
      <c r="B267" s="68">
        <f t="shared" si="10"/>
        <v>125</v>
      </c>
      <c r="C267" s="4">
        <v>45152</v>
      </c>
      <c r="D267" s="13" t="s">
        <v>357</v>
      </c>
      <c r="E267" s="34" t="s">
        <v>549</v>
      </c>
      <c r="F267" s="34" t="s">
        <v>550</v>
      </c>
      <c r="G267" s="12">
        <v>45212</v>
      </c>
      <c r="H267" s="12">
        <v>45212</v>
      </c>
      <c r="I267" s="51">
        <v>45198</v>
      </c>
      <c r="J267" s="44">
        <v>6721</v>
      </c>
    </row>
    <row r="268" spans="1:10" ht="62.25" customHeight="1" x14ac:dyDescent="0.25">
      <c r="A268" s="73"/>
      <c r="B268" s="68">
        <f t="shared" si="10"/>
        <v>126</v>
      </c>
      <c r="C268" s="4">
        <v>45166</v>
      </c>
      <c r="D268" s="13" t="s">
        <v>100</v>
      </c>
      <c r="E268" s="34" t="s">
        <v>551</v>
      </c>
      <c r="F268" s="34" t="s">
        <v>552</v>
      </c>
      <c r="G268" s="12">
        <v>67500.72</v>
      </c>
      <c r="H268" s="12">
        <v>67500.72</v>
      </c>
      <c r="I268" s="51">
        <v>45198</v>
      </c>
      <c r="J268" s="44">
        <v>6722</v>
      </c>
    </row>
    <row r="269" spans="1:10" ht="66" customHeight="1" x14ac:dyDescent="0.25">
      <c r="A269" s="73"/>
      <c r="B269" s="68">
        <f>1+B268</f>
        <v>127</v>
      </c>
      <c r="C269" s="4">
        <v>45149</v>
      </c>
      <c r="D269" s="13" t="s">
        <v>358</v>
      </c>
      <c r="E269" s="34" t="s">
        <v>218</v>
      </c>
      <c r="F269" s="34" t="s">
        <v>553</v>
      </c>
      <c r="G269" s="12">
        <v>395280</v>
      </c>
      <c r="H269" s="12">
        <v>395280</v>
      </c>
      <c r="I269" s="51">
        <v>45198</v>
      </c>
      <c r="J269" s="44">
        <v>6723</v>
      </c>
    </row>
    <row r="270" spans="1:10" ht="76.5" customHeight="1" x14ac:dyDescent="0.25">
      <c r="A270" s="73"/>
      <c r="B270" s="68">
        <f>1+B269</f>
        <v>128</v>
      </c>
      <c r="C270" s="4">
        <v>45149</v>
      </c>
      <c r="D270" s="13" t="s">
        <v>359</v>
      </c>
      <c r="E270" s="34" t="s">
        <v>554</v>
      </c>
      <c r="F270" s="34" t="s">
        <v>555</v>
      </c>
      <c r="G270" s="12">
        <v>172143.35999999999</v>
      </c>
      <c r="H270" s="12">
        <v>172143.35999999999</v>
      </c>
      <c r="I270" s="51">
        <v>45198</v>
      </c>
      <c r="J270" s="44">
        <v>6725</v>
      </c>
    </row>
    <row r="271" spans="1:10" ht="78" customHeight="1" x14ac:dyDescent="0.25">
      <c r="A271" s="73"/>
      <c r="B271" s="68">
        <f t="shared" ref="B271:B273" si="11">1+B270</f>
        <v>129</v>
      </c>
      <c r="C271" s="4">
        <v>45135</v>
      </c>
      <c r="D271" s="13" t="s">
        <v>360</v>
      </c>
      <c r="E271" s="34" t="s">
        <v>556</v>
      </c>
      <c r="F271" s="34" t="s">
        <v>557</v>
      </c>
      <c r="G271" s="12">
        <v>865857.8</v>
      </c>
      <c r="H271" s="12">
        <v>865857.8</v>
      </c>
      <c r="I271" s="51">
        <v>45198</v>
      </c>
      <c r="J271" s="44" t="s">
        <v>610</v>
      </c>
    </row>
    <row r="272" spans="1:10" ht="75" customHeight="1" x14ac:dyDescent="0.25">
      <c r="A272" s="73"/>
      <c r="B272" s="68">
        <f t="shared" si="11"/>
        <v>130</v>
      </c>
      <c r="C272" s="4">
        <v>45141</v>
      </c>
      <c r="D272" s="13" t="s">
        <v>361</v>
      </c>
      <c r="E272" s="34" t="s">
        <v>556</v>
      </c>
      <c r="F272" s="34" t="s">
        <v>558</v>
      </c>
      <c r="G272" s="12">
        <v>200672.12</v>
      </c>
      <c r="H272" s="12">
        <v>200672.12</v>
      </c>
      <c r="I272" s="51">
        <v>45198</v>
      </c>
      <c r="J272" s="44">
        <v>6727</v>
      </c>
    </row>
    <row r="273" spans="1:10" ht="56.85" customHeight="1" x14ac:dyDescent="0.25">
      <c r="A273" s="73"/>
      <c r="B273" s="74">
        <f t="shared" si="11"/>
        <v>131</v>
      </c>
      <c r="C273" s="4" t="s">
        <v>250</v>
      </c>
      <c r="D273" s="13" t="s">
        <v>362</v>
      </c>
      <c r="E273" s="77" t="s">
        <v>559</v>
      </c>
      <c r="F273" s="77" t="s">
        <v>560</v>
      </c>
      <c r="G273" s="12">
        <v>50946.15</v>
      </c>
      <c r="H273" s="80">
        <f>+G273+G274+G275+G276+G277+G278+G279+G280+G281+G282+G283+G284+G285++G286+G287</f>
        <v>1068925.23</v>
      </c>
      <c r="I273" s="83">
        <v>45198</v>
      </c>
      <c r="J273" s="86">
        <v>6728</v>
      </c>
    </row>
    <row r="274" spans="1:10" ht="56.85" customHeight="1" x14ac:dyDescent="0.25">
      <c r="A274" s="73"/>
      <c r="B274" s="75"/>
      <c r="C274" s="4" t="s">
        <v>250</v>
      </c>
      <c r="D274" s="13" t="s">
        <v>363</v>
      </c>
      <c r="E274" s="78"/>
      <c r="F274" s="78"/>
      <c r="G274" s="12">
        <v>14836.76</v>
      </c>
      <c r="H274" s="81"/>
      <c r="I274" s="84"/>
      <c r="J274" s="87"/>
    </row>
    <row r="275" spans="1:10" ht="56.85" customHeight="1" x14ac:dyDescent="0.25">
      <c r="A275" s="73"/>
      <c r="B275" s="75"/>
      <c r="C275" s="4" t="s">
        <v>250</v>
      </c>
      <c r="D275" s="13" t="s">
        <v>364</v>
      </c>
      <c r="E275" s="78"/>
      <c r="F275" s="78"/>
      <c r="G275" s="12">
        <v>452966.1</v>
      </c>
      <c r="H275" s="81"/>
      <c r="I275" s="84"/>
      <c r="J275" s="87"/>
    </row>
    <row r="276" spans="1:10" ht="56.85" customHeight="1" x14ac:dyDescent="0.25">
      <c r="A276" s="73"/>
      <c r="B276" s="75"/>
      <c r="C276" s="4" t="s">
        <v>250</v>
      </c>
      <c r="D276" s="13" t="s">
        <v>365</v>
      </c>
      <c r="E276" s="78"/>
      <c r="F276" s="78"/>
      <c r="G276" s="12">
        <v>310452.63</v>
      </c>
      <c r="H276" s="81"/>
      <c r="I276" s="84"/>
      <c r="J276" s="87"/>
    </row>
    <row r="277" spans="1:10" ht="56.85" customHeight="1" x14ac:dyDescent="0.25">
      <c r="A277" s="73"/>
      <c r="B277" s="75"/>
      <c r="C277" s="4" t="s">
        <v>250</v>
      </c>
      <c r="D277" s="13" t="s">
        <v>366</v>
      </c>
      <c r="E277" s="78"/>
      <c r="F277" s="78"/>
      <c r="G277" s="12">
        <v>5903.31</v>
      </c>
      <c r="H277" s="81"/>
      <c r="I277" s="84"/>
      <c r="J277" s="87"/>
    </row>
    <row r="278" spans="1:10" ht="56.85" customHeight="1" x14ac:dyDescent="0.25">
      <c r="A278" s="73"/>
      <c r="B278" s="75"/>
      <c r="C278" s="4" t="s">
        <v>250</v>
      </c>
      <c r="D278" s="13" t="s">
        <v>367</v>
      </c>
      <c r="E278" s="78"/>
      <c r="F278" s="78"/>
      <c r="G278" s="12">
        <v>6518.82</v>
      </c>
      <c r="H278" s="81"/>
      <c r="I278" s="84"/>
      <c r="J278" s="87"/>
    </row>
    <row r="279" spans="1:10" ht="56.85" customHeight="1" x14ac:dyDescent="0.25">
      <c r="A279" s="73"/>
      <c r="B279" s="75"/>
      <c r="C279" s="4" t="s">
        <v>250</v>
      </c>
      <c r="D279" s="13" t="s">
        <v>368</v>
      </c>
      <c r="E279" s="78"/>
      <c r="F279" s="78"/>
      <c r="G279" s="12">
        <v>1995.04</v>
      </c>
      <c r="H279" s="81"/>
      <c r="I279" s="84"/>
      <c r="J279" s="87"/>
    </row>
    <row r="280" spans="1:10" ht="56.85" customHeight="1" x14ac:dyDescent="0.25">
      <c r="A280" s="73"/>
      <c r="B280" s="75"/>
      <c r="C280" s="33" t="s">
        <v>250</v>
      </c>
      <c r="D280" s="5" t="s">
        <v>369</v>
      </c>
      <c r="E280" s="78"/>
      <c r="F280" s="78"/>
      <c r="G280" s="30">
        <v>16354.75</v>
      </c>
      <c r="H280" s="81"/>
      <c r="I280" s="84"/>
      <c r="J280" s="87"/>
    </row>
    <row r="281" spans="1:10" ht="48.75" customHeight="1" x14ac:dyDescent="0.25">
      <c r="A281" s="73"/>
      <c r="B281" s="69"/>
      <c r="C281" s="32" t="s">
        <v>250</v>
      </c>
      <c r="D281" s="7" t="s">
        <v>370</v>
      </c>
      <c r="E281" s="38"/>
      <c r="F281" s="38"/>
      <c r="G281" s="31">
        <v>1446.39</v>
      </c>
      <c r="H281" s="40"/>
      <c r="I281" s="53"/>
      <c r="J281" s="45"/>
    </row>
    <row r="282" spans="1:10" ht="48.75" customHeight="1" x14ac:dyDescent="0.25">
      <c r="A282" s="73"/>
      <c r="B282" s="70"/>
      <c r="C282" s="4" t="s">
        <v>250</v>
      </c>
      <c r="D282" s="13" t="s">
        <v>371</v>
      </c>
      <c r="E282" s="36"/>
      <c r="F282" s="36"/>
      <c r="G282" s="12">
        <v>82185.58</v>
      </c>
      <c r="H282" s="31"/>
      <c r="I282" s="54"/>
      <c r="J282" s="46"/>
    </row>
    <row r="283" spans="1:10" ht="40.5" customHeight="1" x14ac:dyDescent="0.25">
      <c r="A283" s="73"/>
      <c r="B283" s="69"/>
      <c r="C283" s="41" t="s">
        <v>250</v>
      </c>
      <c r="D283" s="6" t="s">
        <v>372</v>
      </c>
      <c r="E283" s="38"/>
      <c r="F283" s="38"/>
      <c r="G283" s="31">
        <v>1666.11</v>
      </c>
      <c r="H283" s="40"/>
      <c r="I283" s="53"/>
      <c r="J283" s="45"/>
    </row>
    <row r="284" spans="1:10" ht="40.5" customHeight="1" x14ac:dyDescent="0.25">
      <c r="A284" s="73"/>
      <c r="B284" s="69"/>
      <c r="C284" s="32" t="s">
        <v>250</v>
      </c>
      <c r="D284" s="7" t="s">
        <v>373</v>
      </c>
      <c r="E284" s="78"/>
      <c r="F284" s="78"/>
      <c r="G284" s="31">
        <v>6192.14</v>
      </c>
      <c r="H284" s="81"/>
      <c r="I284" s="84"/>
      <c r="J284" s="87"/>
    </row>
    <row r="285" spans="1:10" ht="48.75" customHeight="1" x14ac:dyDescent="0.25">
      <c r="A285" s="73"/>
      <c r="B285" s="69"/>
      <c r="C285" s="4" t="s">
        <v>250</v>
      </c>
      <c r="D285" s="13" t="s">
        <v>374</v>
      </c>
      <c r="E285" s="78"/>
      <c r="F285" s="78"/>
      <c r="G285" s="12">
        <v>24618.63</v>
      </c>
      <c r="H285" s="81"/>
      <c r="I285" s="84"/>
      <c r="J285" s="87"/>
    </row>
    <row r="286" spans="1:10" ht="48.75" customHeight="1" x14ac:dyDescent="0.25">
      <c r="A286" s="73"/>
      <c r="B286" s="69"/>
      <c r="C286" s="4" t="s">
        <v>250</v>
      </c>
      <c r="D286" s="13" t="s">
        <v>375</v>
      </c>
      <c r="E286" s="78"/>
      <c r="F286" s="78"/>
      <c r="G286" s="12">
        <v>3482.27</v>
      </c>
      <c r="H286" s="81"/>
      <c r="I286" s="84"/>
      <c r="J286" s="87"/>
    </row>
    <row r="287" spans="1:10" ht="48.75" customHeight="1" x14ac:dyDescent="0.25">
      <c r="A287" s="73"/>
      <c r="B287" s="70"/>
      <c r="C287" s="4" t="s">
        <v>250</v>
      </c>
      <c r="D287" s="13" t="s">
        <v>376</v>
      </c>
      <c r="E287" s="79"/>
      <c r="F287" s="79"/>
      <c r="G287" s="12">
        <v>89360.55</v>
      </c>
      <c r="H287" s="82"/>
      <c r="I287" s="85"/>
      <c r="J287" s="88"/>
    </row>
    <row r="288" spans="1:10" ht="65.25" customHeight="1" x14ac:dyDescent="0.25">
      <c r="A288" s="73"/>
      <c r="B288" s="68">
        <f>1+B273</f>
        <v>132</v>
      </c>
      <c r="C288" s="11">
        <v>45168</v>
      </c>
      <c r="D288" s="13" t="s">
        <v>377</v>
      </c>
      <c r="E288" s="34" t="s">
        <v>561</v>
      </c>
      <c r="F288" s="34" t="s">
        <v>562</v>
      </c>
      <c r="G288" s="12">
        <v>494428.26</v>
      </c>
      <c r="H288" s="12">
        <v>494428.26</v>
      </c>
      <c r="I288" s="51">
        <v>45198</v>
      </c>
      <c r="J288" s="44">
        <v>6729</v>
      </c>
    </row>
    <row r="289" spans="1:10" ht="84" customHeight="1" x14ac:dyDescent="0.25">
      <c r="A289" s="73"/>
      <c r="B289" s="68">
        <f>1+B288</f>
        <v>133</v>
      </c>
      <c r="C289" s="4">
        <v>45141</v>
      </c>
      <c r="D289" s="13" t="s">
        <v>278</v>
      </c>
      <c r="E289" s="34" t="s">
        <v>378</v>
      </c>
      <c r="F289" s="34" t="s">
        <v>585</v>
      </c>
      <c r="G289" s="12">
        <v>82600</v>
      </c>
      <c r="H289" s="12">
        <v>82600</v>
      </c>
      <c r="I289" s="51">
        <v>45198</v>
      </c>
      <c r="J289" s="44">
        <v>6731</v>
      </c>
    </row>
    <row r="290" spans="1:10" ht="54" customHeight="1" x14ac:dyDescent="0.25">
      <c r="A290" s="73"/>
      <c r="B290" s="68">
        <f>1+B289</f>
        <v>134</v>
      </c>
      <c r="C290" s="4">
        <v>45188</v>
      </c>
      <c r="D290" s="13" t="s">
        <v>380</v>
      </c>
      <c r="E290" s="34" t="s">
        <v>379</v>
      </c>
      <c r="F290" s="34" t="s">
        <v>396</v>
      </c>
      <c r="G290" s="12">
        <v>490634.34</v>
      </c>
      <c r="H290" s="12">
        <v>490634.34</v>
      </c>
      <c r="I290" s="51">
        <v>45198</v>
      </c>
      <c r="J290" s="44">
        <v>6740</v>
      </c>
    </row>
    <row r="291" spans="1:10" ht="36.75" customHeight="1" x14ac:dyDescent="0.25">
      <c r="A291" s="73"/>
      <c r="B291" s="68">
        <f t="shared" ref="B291:B294" si="12">1+B290</f>
        <v>135</v>
      </c>
      <c r="C291" s="4">
        <v>45170</v>
      </c>
      <c r="D291" s="13" t="s">
        <v>202</v>
      </c>
      <c r="E291" s="34" t="s">
        <v>381</v>
      </c>
      <c r="F291" s="34" t="s">
        <v>563</v>
      </c>
      <c r="G291" s="12">
        <v>68027.95</v>
      </c>
      <c r="H291" s="12">
        <v>68027.95</v>
      </c>
      <c r="I291" s="51" t="s">
        <v>382</v>
      </c>
      <c r="J291" s="44">
        <v>6741</v>
      </c>
    </row>
    <row r="292" spans="1:10" ht="48" customHeight="1" x14ac:dyDescent="0.25">
      <c r="A292" s="73"/>
      <c r="B292" s="68">
        <f t="shared" si="12"/>
        <v>136</v>
      </c>
      <c r="C292" s="4">
        <v>45187</v>
      </c>
      <c r="D292" s="13" t="s">
        <v>383</v>
      </c>
      <c r="E292" s="34" t="s">
        <v>459</v>
      </c>
      <c r="F292" s="34" t="s">
        <v>396</v>
      </c>
      <c r="G292" s="12">
        <v>208839</v>
      </c>
      <c r="H292" s="12">
        <v>208839</v>
      </c>
      <c r="I292" s="51">
        <v>45198</v>
      </c>
      <c r="J292" s="44" t="s">
        <v>635</v>
      </c>
    </row>
    <row r="293" spans="1:10" ht="76.5" customHeight="1" x14ac:dyDescent="0.25">
      <c r="A293" s="73"/>
      <c r="B293" s="68">
        <f t="shared" si="12"/>
        <v>137</v>
      </c>
      <c r="C293" s="4">
        <v>45190</v>
      </c>
      <c r="D293" s="13" t="s">
        <v>275</v>
      </c>
      <c r="E293" s="34" t="s">
        <v>384</v>
      </c>
      <c r="F293" s="34" t="s">
        <v>564</v>
      </c>
      <c r="G293" s="12">
        <v>3050624</v>
      </c>
      <c r="H293" s="12">
        <v>3050624</v>
      </c>
      <c r="I293" s="51">
        <v>45198</v>
      </c>
      <c r="J293" s="44" t="s">
        <v>636</v>
      </c>
    </row>
    <row r="294" spans="1:10" ht="33.75" customHeight="1" x14ac:dyDescent="0.25">
      <c r="A294" s="73"/>
      <c r="B294" s="96">
        <f t="shared" si="12"/>
        <v>138</v>
      </c>
      <c r="C294" s="4">
        <v>45187</v>
      </c>
      <c r="D294" s="13" t="s">
        <v>385</v>
      </c>
      <c r="E294" s="93" t="s">
        <v>62</v>
      </c>
      <c r="F294" s="77" t="s">
        <v>396</v>
      </c>
      <c r="G294" s="12">
        <v>11795</v>
      </c>
      <c r="H294" s="94">
        <f>+G294+G295</f>
        <v>66759</v>
      </c>
      <c r="I294" s="95">
        <v>45198</v>
      </c>
      <c r="J294" s="92">
        <v>6748</v>
      </c>
    </row>
    <row r="295" spans="1:10" ht="33.75" customHeight="1" x14ac:dyDescent="0.25">
      <c r="A295" s="73"/>
      <c r="B295" s="96"/>
      <c r="C295" s="4">
        <v>45187</v>
      </c>
      <c r="D295" s="13" t="s">
        <v>386</v>
      </c>
      <c r="E295" s="93"/>
      <c r="F295" s="79"/>
      <c r="G295" s="12">
        <v>54964</v>
      </c>
      <c r="H295" s="94"/>
      <c r="I295" s="95"/>
      <c r="J295" s="92"/>
    </row>
    <row r="296" spans="1:10" ht="41.25" customHeight="1" x14ac:dyDescent="0.25">
      <c r="A296" s="73"/>
      <c r="B296" s="68">
        <f>1+B294</f>
        <v>139</v>
      </c>
      <c r="C296" s="4">
        <v>45170</v>
      </c>
      <c r="D296" s="13" t="s">
        <v>388</v>
      </c>
      <c r="E296" s="34" t="s">
        <v>387</v>
      </c>
      <c r="F296" s="34" t="s">
        <v>565</v>
      </c>
      <c r="G296" s="12">
        <v>38413.1</v>
      </c>
      <c r="H296" s="12">
        <v>38413.1</v>
      </c>
      <c r="I296" s="51">
        <v>45198</v>
      </c>
      <c r="J296" s="44" t="s">
        <v>611</v>
      </c>
    </row>
    <row r="297" spans="1:10" ht="41.25" customHeight="1" x14ac:dyDescent="0.25">
      <c r="A297" s="73"/>
      <c r="B297" s="68">
        <f>1+B296</f>
        <v>140</v>
      </c>
      <c r="C297" s="4">
        <v>45176</v>
      </c>
      <c r="D297" s="13" t="s">
        <v>389</v>
      </c>
      <c r="E297" s="34" t="s">
        <v>36</v>
      </c>
      <c r="F297" s="34" t="s">
        <v>430</v>
      </c>
      <c r="G297" s="12">
        <v>60363.44</v>
      </c>
      <c r="H297" s="12">
        <v>60363.44</v>
      </c>
      <c r="I297" s="51">
        <v>45198</v>
      </c>
      <c r="J297" s="44" t="s">
        <v>637</v>
      </c>
    </row>
    <row r="298" spans="1:10" ht="40.5" customHeight="1" thickBot="1" x14ac:dyDescent="0.3">
      <c r="A298" s="73"/>
      <c r="B298" s="71">
        <f>1+B297</f>
        <v>141</v>
      </c>
      <c r="C298" s="9">
        <v>45196</v>
      </c>
      <c r="D298" s="14" t="s">
        <v>390</v>
      </c>
      <c r="E298" s="39" t="s">
        <v>264</v>
      </c>
      <c r="F298" s="39" t="s">
        <v>476</v>
      </c>
      <c r="G298" s="10">
        <v>57619.66</v>
      </c>
      <c r="H298" s="10">
        <v>57619.66</v>
      </c>
      <c r="I298" s="57">
        <v>45198</v>
      </c>
      <c r="J298" s="48">
        <v>6762</v>
      </c>
    </row>
    <row r="299" spans="1:10" ht="18" thickBot="1" x14ac:dyDescent="0.3">
      <c r="A299" s="73"/>
      <c r="B299" s="72"/>
      <c r="C299" s="60"/>
      <c r="D299" s="60"/>
      <c r="E299" s="61"/>
      <c r="F299" s="62" t="s">
        <v>391</v>
      </c>
      <c r="G299" s="63">
        <f>SUM(G8:G298)</f>
        <v>50326199.870000005</v>
      </c>
      <c r="H299" s="63">
        <f>SUM(H8:H298)</f>
        <v>50326199.870000005</v>
      </c>
      <c r="I299" s="64"/>
      <c r="J299" s="8"/>
    </row>
    <row r="300" spans="1:10" ht="15.75" thickTop="1" x14ac:dyDescent="0.25"/>
    <row r="302" spans="1:10" ht="13.5" customHeight="1" x14ac:dyDescent="0.25"/>
    <row r="303" spans="1:10" ht="19.5" hidden="1" x14ac:dyDescent="0.25">
      <c r="E303" s="18"/>
      <c r="F303" s="19"/>
      <c r="I303" s="20"/>
      <c r="J303" s="21"/>
    </row>
    <row r="304" spans="1:10" ht="19.5" x14ac:dyDescent="0.25">
      <c r="B304" s="21"/>
      <c r="C304" s="100" t="s">
        <v>570</v>
      </c>
      <c r="D304" s="100"/>
      <c r="E304" s="22"/>
      <c r="F304" s="19"/>
      <c r="H304" s="101" t="s">
        <v>571</v>
      </c>
      <c r="I304" s="101"/>
      <c r="J304" s="101"/>
    </row>
    <row r="305" spans="2:10" ht="19.5" x14ac:dyDescent="0.25">
      <c r="B305" s="21"/>
      <c r="C305" s="23" t="s">
        <v>572</v>
      </c>
      <c r="D305" s="24"/>
      <c r="E305" s="25"/>
      <c r="F305" s="25"/>
      <c r="G305" s="26"/>
      <c r="H305" s="100" t="s">
        <v>573</v>
      </c>
      <c r="I305" s="100"/>
      <c r="J305" s="100"/>
    </row>
    <row r="306" spans="2:10" ht="1.5" customHeight="1" x14ac:dyDescent="0.25">
      <c r="B306" s="21"/>
      <c r="C306" s="21"/>
      <c r="D306" s="26"/>
      <c r="E306" s="25"/>
      <c r="F306" s="25"/>
      <c r="G306" s="26"/>
      <c r="H306" s="27"/>
      <c r="I306" s="20"/>
      <c r="J306" s="21"/>
    </row>
    <row r="307" spans="2:10" ht="19.5" x14ac:dyDescent="0.25">
      <c r="B307" s="102" t="s">
        <v>574</v>
      </c>
      <c r="C307" s="102"/>
      <c r="D307" s="102"/>
      <c r="E307" s="25"/>
      <c r="F307" s="25"/>
      <c r="G307" s="26"/>
      <c r="J307" s="21"/>
    </row>
    <row r="308" spans="2:10" ht="19.5" x14ac:dyDescent="0.25">
      <c r="B308" s="21"/>
      <c r="C308" s="26" t="s">
        <v>575</v>
      </c>
      <c r="D308" s="28">
        <v>45211</v>
      </c>
      <c r="E308" s="25"/>
      <c r="F308" s="25"/>
      <c r="G308" s="26"/>
      <c r="J308" s="21"/>
    </row>
    <row r="309" spans="2:10" ht="19.5" x14ac:dyDescent="0.25">
      <c r="B309" s="21"/>
      <c r="C309" s="26" t="s">
        <v>576</v>
      </c>
      <c r="D309" s="29" t="s">
        <v>577</v>
      </c>
    </row>
  </sheetData>
  <mergeCells count="186">
    <mergeCell ref="J244:J248"/>
    <mergeCell ref="B273:B280"/>
    <mergeCell ref="E273:E280"/>
    <mergeCell ref="F273:F280"/>
    <mergeCell ref="H273:H280"/>
    <mergeCell ref="I273:I280"/>
    <mergeCell ref="J273:J280"/>
    <mergeCell ref="B244:B248"/>
    <mergeCell ref="E244:E248"/>
    <mergeCell ref="F244:F248"/>
    <mergeCell ref="H244:H248"/>
    <mergeCell ref="I244:I248"/>
    <mergeCell ref="J260:J261"/>
    <mergeCell ref="B22:B23"/>
    <mergeCell ref="B110:B111"/>
    <mergeCell ref="B126:B129"/>
    <mergeCell ref="B146:B147"/>
    <mergeCell ref="I126:I129"/>
    <mergeCell ref="J126:J129"/>
    <mergeCell ref="J79:J82"/>
    <mergeCell ref="E110:E111"/>
    <mergeCell ref="F110:F111"/>
    <mergeCell ref="H110:H111"/>
    <mergeCell ref="I110:I111"/>
    <mergeCell ref="J110:J111"/>
    <mergeCell ref="C304:D304"/>
    <mergeCell ref="H304:J304"/>
    <mergeCell ref="H305:J305"/>
    <mergeCell ref="B307:D307"/>
    <mergeCell ref="B1:J1"/>
    <mergeCell ref="B2:J2"/>
    <mergeCell ref="B4:J4"/>
    <mergeCell ref="B5:J5"/>
    <mergeCell ref="E22:E23"/>
    <mergeCell ref="F22:F23"/>
    <mergeCell ref="H22:H23"/>
    <mergeCell ref="I22:I23"/>
    <mergeCell ref="J22:J23"/>
    <mergeCell ref="E24:E31"/>
    <mergeCell ref="F24:F31"/>
    <mergeCell ref="H24:H31"/>
    <mergeCell ref="I24:I31"/>
    <mergeCell ref="J24:J31"/>
    <mergeCell ref="B294:B295"/>
    <mergeCell ref="E294:E295"/>
    <mergeCell ref="H294:H295"/>
    <mergeCell ref="I294:I295"/>
    <mergeCell ref="J294:J295"/>
    <mergeCell ref="F294:F295"/>
    <mergeCell ref="E284:E287"/>
    <mergeCell ref="F284:F287"/>
    <mergeCell ref="H284:H287"/>
    <mergeCell ref="I284:I287"/>
    <mergeCell ref="J284:J287"/>
    <mergeCell ref="B260:B261"/>
    <mergeCell ref="E260:E261"/>
    <mergeCell ref="F260:F261"/>
    <mergeCell ref="H260:H261"/>
    <mergeCell ref="I260:I261"/>
    <mergeCell ref="E240:E241"/>
    <mergeCell ref="B240:B241"/>
    <mergeCell ref="F240:F241"/>
    <mergeCell ref="H240:H241"/>
    <mergeCell ref="I240:I241"/>
    <mergeCell ref="J220:J221"/>
    <mergeCell ref="B228:B229"/>
    <mergeCell ref="E228:E229"/>
    <mergeCell ref="F228:F229"/>
    <mergeCell ref="H228:H229"/>
    <mergeCell ref="I228:I229"/>
    <mergeCell ref="J228:J229"/>
    <mergeCell ref="B220:B221"/>
    <mergeCell ref="E220:E221"/>
    <mergeCell ref="F220:F221"/>
    <mergeCell ref="H220:H221"/>
    <mergeCell ref="I220:I221"/>
    <mergeCell ref="J240:J241"/>
    <mergeCell ref="E146:E147"/>
    <mergeCell ref="F146:F147"/>
    <mergeCell ref="H146:H147"/>
    <mergeCell ref="I146:I147"/>
    <mergeCell ref="J146:J147"/>
    <mergeCell ref="I175:I178"/>
    <mergeCell ref="J175:J178"/>
    <mergeCell ref="B170:B171"/>
    <mergeCell ref="B175:B178"/>
    <mergeCell ref="E175:E178"/>
    <mergeCell ref="F175:F178"/>
    <mergeCell ref="H175:H178"/>
    <mergeCell ref="E170:E171"/>
    <mergeCell ref="F170:F171"/>
    <mergeCell ref="H170:H171"/>
    <mergeCell ref="I170:I171"/>
    <mergeCell ref="J170:J171"/>
    <mergeCell ref="E126:E129"/>
    <mergeCell ref="F126:F129"/>
    <mergeCell ref="H126:H129"/>
    <mergeCell ref="J18:J20"/>
    <mergeCell ref="E83:E84"/>
    <mergeCell ref="F83:F84"/>
    <mergeCell ref="H83:H84"/>
    <mergeCell ref="I83:I84"/>
    <mergeCell ref="E18:E20"/>
    <mergeCell ref="F18:F20"/>
    <mergeCell ref="H18:H20"/>
    <mergeCell ref="I18:I20"/>
    <mergeCell ref="E79:E82"/>
    <mergeCell ref="F79:F82"/>
    <mergeCell ref="J9:J15"/>
    <mergeCell ref="E16:E17"/>
    <mergeCell ref="F16:F17"/>
    <mergeCell ref="H16:H17"/>
    <mergeCell ref="I16:I17"/>
    <mergeCell ref="J16:J17"/>
    <mergeCell ref="E9:E15"/>
    <mergeCell ref="F9:F15"/>
    <mergeCell ref="H9:H15"/>
    <mergeCell ref="I9:I15"/>
    <mergeCell ref="J104:J105"/>
    <mergeCell ref="F104:F105"/>
    <mergeCell ref="H79:H82"/>
    <mergeCell ref="I79:I82"/>
    <mergeCell ref="E104:E105"/>
    <mergeCell ref="H104:H105"/>
    <mergeCell ref="I104:I105"/>
    <mergeCell ref="E88:E92"/>
    <mergeCell ref="E95:E98"/>
    <mergeCell ref="J106:J107"/>
    <mergeCell ref="E106:E107"/>
    <mergeCell ref="F106:F107"/>
    <mergeCell ref="H106:H107"/>
    <mergeCell ref="I106:I107"/>
    <mergeCell ref="B79:B82"/>
    <mergeCell ref="B83:B84"/>
    <mergeCell ref="B88:B92"/>
    <mergeCell ref="B9:B15"/>
    <mergeCell ref="B16:B17"/>
    <mergeCell ref="B18:B20"/>
    <mergeCell ref="E60:E66"/>
    <mergeCell ref="F60:F66"/>
    <mergeCell ref="H60:H66"/>
    <mergeCell ref="I60:I66"/>
    <mergeCell ref="J60:J66"/>
    <mergeCell ref="B95:B98"/>
    <mergeCell ref="B104:B105"/>
    <mergeCell ref="B106:B107"/>
    <mergeCell ref="B60:B66"/>
    <mergeCell ref="E32:E39"/>
    <mergeCell ref="F32:F39"/>
    <mergeCell ref="F95:F98"/>
    <mergeCell ref="H95:H98"/>
    <mergeCell ref="H32:H39"/>
    <mergeCell ref="I32:I39"/>
    <mergeCell ref="J32:J39"/>
    <mergeCell ref="E101:E102"/>
    <mergeCell ref="F101:F102"/>
    <mergeCell ref="H101:H102"/>
    <mergeCell ref="I101:I102"/>
    <mergeCell ref="J101:J102"/>
    <mergeCell ref="B101:B102"/>
    <mergeCell ref="B32:B39"/>
    <mergeCell ref="I95:I98"/>
    <mergeCell ref="J83:J84"/>
    <mergeCell ref="H88:H92"/>
    <mergeCell ref="I88:I92"/>
    <mergeCell ref="J88:J92"/>
    <mergeCell ref="F88:F92"/>
    <mergeCell ref="J95:J98"/>
    <mergeCell ref="B199:B201"/>
    <mergeCell ref="E199:E201"/>
    <mergeCell ref="F199:F201"/>
    <mergeCell ref="H199:H201"/>
    <mergeCell ref="I199:I201"/>
    <mergeCell ref="J199:J201"/>
    <mergeCell ref="B210:B212"/>
    <mergeCell ref="E210:E212"/>
    <mergeCell ref="F210:F212"/>
    <mergeCell ref="H210:H212"/>
    <mergeCell ref="I210:I212"/>
    <mergeCell ref="J210:J212"/>
    <mergeCell ref="J204:J206"/>
    <mergeCell ref="B204:B206"/>
    <mergeCell ref="E204:E206"/>
    <mergeCell ref="F204:F206"/>
    <mergeCell ref="H204:H206"/>
    <mergeCell ref="I204:I206"/>
  </mergeCells>
  <pageMargins left="0.51181102362204722" right="0.51181102362204722" top="0.74803149606299213" bottom="0.62992125984251968" header="0.11811023622047245" footer="0.31496062992125984"/>
  <pageSetup scale="65"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Photoshop.Image.6" shapeId="1026" r:id="rId4">
          <objectPr defaultSize="0" autoPict="0" r:id="rId5">
            <anchor moveWithCells="1" sizeWithCells="1">
              <from>
                <xdr:col>1</xdr:col>
                <xdr:colOff>104775</xdr:colOff>
                <xdr:row>0</xdr:row>
                <xdr:rowOff>47625</xdr:rowOff>
              </from>
              <to>
                <xdr:col>3</xdr:col>
                <xdr:colOff>9525</xdr:colOff>
                <xdr:row>2</xdr:row>
                <xdr:rowOff>76200</xdr:rowOff>
              </to>
            </anchor>
          </objectPr>
        </oleObject>
      </mc:Choice>
      <mc:Fallback>
        <oleObject progId="Photoshop.Image.6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LIB. SEPTIEMBRE 2023</vt:lpstr>
      <vt:lpstr>'LIB. SEPTIEMBRE 2023'!Títulos_a_imprimir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Janise Fabian</dc:creator>
  <cp:lastModifiedBy>Daniela Michelle Gomez Medrano</cp:lastModifiedBy>
  <cp:lastPrinted>2023-10-17T13:26:59Z</cp:lastPrinted>
  <dcterms:created xsi:type="dcterms:W3CDTF">2023-07-18T14:22:43Z</dcterms:created>
  <dcterms:modified xsi:type="dcterms:W3CDTF">2023-10-19T12:41:27Z</dcterms:modified>
</cp:coreProperties>
</file>