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medina.CONANI\Desktop\TRANSPARENCIA 2023\TRANSPARENCIA MES DE FEBRERO 2023\"/>
    </mc:Choice>
  </mc:AlternateContent>
  <bookViews>
    <workbookView xWindow="0" yWindow="0" windowWidth="20490" windowHeight="7650"/>
  </bookViews>
  <sheets>
    <sheet name="Ejec- Presup-Febrero-2023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F52" i="2" l="1"/>
  <c r="F36" i="2"/>
  <c r="F16" i="2"/>
  <c r="F10" i="2"/>
  <c r="F83" i="2" l="1"/>
  <c r="G18" i="2"/>
  <c r="G19" i="2"/>
  <c r="G20" i="2"/>
  <c r="G21" i="2"/>
  <c r="G22" i="2"/>
  <c r="G23" i="2"/>
  <c r="G24" i="2"/>
  <c r="G25" i="2"/>
  <c r="D60" i="2"/>
  <c r="D63" i="2"/>
  <c r="D62" i="2" s="1"/>
  <c r="D58" i="2"/>
  <c r="D59" i="2"/>
  <c r="D57" i="2"/>
  <c r="D54" i="2"/>
  <c r="D55" i="2"/>
  <c r="D56" i="2"/>
  <c r="D61" i="2"/>
  <c r="D53" i="2"/>
  <c r="D47" i="2"/>
  <c r="D48" i="2"/>
  <c r="D49" i="2"/>
  <c r="D50" i="2"/>
  <c r="D51" i="2"/>
  <c r="D46" i="2"/>
  <c r="D38" i="2"/>
  <c r="D39" i="2"/>
  <c r="D40" i="2"/>
  <c r="D41" i="2"/>
  <c r="D42" i="2"/>
  <c r="D43" i="2"/>
  <c r="D44" i="2"/>
  <c r="D37" i="2"/>
  <c r="D28" i="2"/>
  <c r="D29" i="2"/>
  <c r="D30" i="2"/>
  <c r="D31" i="2"/>
  <c r="D32" i="2"/>
  <c r="D33" i="2"/>
  <c r="D34" i="2"/>
  <c r="D35" i="2"/>
  <c r="D27" i="2"/>
  <c r="D18" i="2"/>
  <c r="D19" i="2"/>
  <c r="D20" i="2"/>
  <c r="D21" i="2"/>
  <c r="D22" i="2"/>
  <c r="D23" i="2"/>
  <c r="D24" i="2"/>
  <c r="D25" i="2"/>
  <c r="D17" i="2"/>
  <c r="D12" i="2"/>
  <c r="D13" i="2"/>
  <c r="D14" i="2"/>
  <c r="D15" i="2"/>
  <c r="D11" i="2"/>
  <c r="G28" i="2"/>
  <c r="C16" i="2"/>
  <c r="D26" i="2" l="1"/>
  <c r="D36" i="2"/>
  <c r="D45" i="2"/>
  <c r="D52" i="2"/>
  <c r="D16" i="2"/>
  <c r="D10" i="2"/>
  <c r="B16" i="2"/>
  <c r="D83" i="2" l="1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C62" i="2"/>
  <c r="B62" i="2"/>
  <c r="G61" i="2"/>
  <c r="G60" i="2"/>
  <c r="G59" i="2"/>
  <c r="G58" i="2"/>
  <c r="G57" i="2"/>
  <c r="G56" i="2"/>
  <c r="G55" i="2"/>
  <c r="G54" i="2"/>
  <c r="G53" i="2"/>
  <c r="E52" i="2"/>
  <c r="G52" i="2" s="1"/>
  <c r="C52" i="2"/>
  <c r="B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E36" i="2"/>
  <c r="G36" i="2" s="1"/>
  <c r="C36" i="2"/>
  <c r="B36" i="2"/>
  <c r="G35" i="2"/>
  <c r="G34" i="2"/>
  <c r="G33" i="2"/>
  <c r="G32" i="2"/>
  <c r="G31" i="2"/>
  <c r="G30" i="2"/>
  <c r="G29" i="2"/>
  <c r="G27" i="2"/>
  <c r="E26" i="2"/>
  <c r="G26" i="2" s="1"/>
  <c r="C26" i="2"/>
  <c r="B26" i="2"/>
  <c r="G17" i="2"/>
  <c r="E16" i="2"/>
  <c r="G15" i="2"/>
  <c r="G14" i="2"/>
  <c r="G13" i="2"/>
  <c r="G12" i="2"/>
  <c r="G11" i="2"/>
  <c r="E10" i="2"/>
  <c r="C10" i="2"/>
  <c r="B10" i="2"/>
  <c r="C83" i="2" l="1"/>
  <c r="G16" i="2"/>
  <c r="E83" i="2"/>
  <c r="G83" i="2" s="1"/>
  <c r="B83" i="2"/>
  <c r="G10" i="2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<sst xmlns="http://schemas.openxmlformats.org/spreadsheetml/2006/main" count="90" uniqueCount="90">
  <si>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</si>
  <si>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</si>
  <si>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</si>
  <si>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</si>
  <si>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</si>
  <si>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</si>
  <si>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</si>
  <si>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</si>
  <si>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</si>
  <si>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</si>
  <si>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</si>
  <si>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</si>
  <si>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</si>
  <si>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</si>
  <si>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</si>
  <si>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</si>
  <si>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</si>
  <si>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</si>
  <si>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</si>
  <si>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</si>
  <si>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</si>
  <si>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</si>
  <si>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</si>
  <si>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</si>
  <si>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</si>
  <si>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</si>
  <si>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</si>
  <si>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</si>
  <si>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</si>
  <si>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</si>
  <si>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</si>
  <si>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</si>
  <si>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</si>
  <si>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</si>
  <si>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</si>
  <si>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</si>
  <si>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</si>
  <si>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</si>
  <si>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</si>
  <si>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</si>
  <si>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</si>
  <si>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</si>
  <si>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</si>
  <si>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</si>
  <si>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</si>
  <si>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</si>
  <si>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</si>
  <si>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</si>
  <si>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</si>
  <si>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</si>
  <si>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</si>
  <si>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</si>
  <si>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</si>
  <si>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</si>
  <si>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</si>
  <si>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</si>
  <si>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</si>
  <si>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</si>
  <si>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</si>
  <si>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</si>
  <si>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</si>
  <si>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</si>
  <si>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</si>
  <si>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</si>
  <si>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</si>
  <si>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</si>
  <si>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</si>
  <si>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</si>
  <si>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</si>
  <si>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</si>
  <si>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</si>
  <si>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</si>
  <si>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</si>
  <si>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</si>
  <si>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</si>
  <si>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Presupuesto Modificado</t>
  </si>
  <si>
    <t>Presupuesto Aprobado</t>
  </si>
  <si>
    <t xml:space="preserve">                   Consejo Nacional para la Niñez y la Adolescencia</t>
  </si>
  <si>
    <t xml:space="preserve">   Presupuesto de Gastos y Aplicaciones Financieras</t>
  </si>
  <si>
    <t xml:space="preserve">Gasto devengado </t>
  </si>
  <si>
    <t xml:space="preserve">Enero </t>
  </si>
  <si>
    <t xml:space="preserve">Total 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</si>
  <si>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</si>
  <si>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</si>
  <si>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</si>
  <si>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Presupuesto Vigente</t>
  </si>
  <si>
    <t xml:space="preserve">   4 - APLICACIONES FINANCIERAS</t>
  </si>
  <si>
    <t>Febrero</t>
  </si>
  <si>
    <t xml:space="preserve">Fecha:  7/3/2023              Hora:   10.25 a.m.                                          Formato: EXCEL                 Tamaño:   47.0 KB                                                                          </t>
  </si>
  <si>
    <t xml:space="preserve">   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</si>
</sst>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D$&quot;#,##0.00;[Red]\-&quot;RD$&quot;#,##0.00"/>
    <numFmt numFmtId="164" formatCode="_(* #,##0.00_);_(* \(#,##0.00\);_(* &quot;-&quot;??_);_(@_)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39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4" borderId="2" xfId="0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3" borderId="3" xfId="0" applyFont="1" applyFill="1" applyBorder="1" applyAlignment="1">
      <alignment horizontal="center"/>
    </xf>
    <xf numFmtId="165" fontId="6" fillId="0" borderId="1" xfId="0" applyNumberFormat="1" applyFont="1" applyBorder="1"/>
    <xf numFmtId="39" fontId="5" fillId="0" borderId="0" xfId="0" applyNumberFormat="1" applyFont="1"/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0" fillId="0" borderId="0" xfId="0" applyFont="1" applyBorder="1" applyAlignment="1">
      <alignment horizontal="left"/>
    </xf>
    <xf numFmtId="0" fontId="12" fillId="4" borderId="2" xfId="0" applyFont="1" applyFill="1" applyBorder="1" applyAlignment="1">
      <alignment vertical="center"/>
    </xf>
    <xf numFmtId="0" fontId="2" fillId="0" borderId="0" xfId="0" applyFont="1"/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6" fillId="0" borderId="1" xfId="0" applyFont="1" applyBorder="1" applyAlignment="1">
      <alignment horizontal="left"/>
    </xf>
    <xf numFmtId="164" fontId="1" fillId="0" borderId="0" xfId="1" applyFont="1"/>
    <xf numFmtId="164" fontId="1" fillId="0" borderId="0" xfId="1" applyFont="1" applyAlignment="1">
      <alignment horizontal="right"/>
    </xf>
    <xf numFmtId="39" fontId="4" fillId="0" borderId="0" xfId="0" applyNumberFormat="1" applyFont="1"/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2" borderId="3" xfId="0" applyFont="1" applyFill="1" applyBorder="1" applyAlignment="1">
      <alignment horizontal="left" vertical="center"/>
    </xf>
    <xf numFmtId="164" fontId="7" fillId="2" borderId="3" xfId="1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8" fontId="8" fillId="0" borderId="0" xfId="0" applyNumberFormat="1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219075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127868</xdr:colOff>
      <xdr:row>0</xdr:row>
      <xdr:rowOff>337609</xdr:rowOff>
    </xdr:from>
    <xdr:to>
      <xdr:col>0</xdr:col>
      <xdr:colOff>1257301</xdr:colOff>
      <xdr:row>3</xdr:row>
      <xdr:rowOff>219075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127868" y="642409"/>
          <a:ext cx="1129433" cy="776816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857250</xdr:colOff>
      <xdr:row>84</xdr:row>
      <xdr:rowOff>142875</xdr:rowOff>
    </xdr:from>
    <xdr:to>
      <xdr:col>5</xdr:col>
      <xdr:colOff>571500</xdr:colOff>
      <xdr:row>91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6611600"/>
          <a:ext cx="71723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28"/>
  <sheetViews>
    <sheetView showGridLines="0" tabSelected="1" zoomScaleNormal="100" workbookViewId="0">
      <selection activeCell="C7" sqref="C7:C8"/>
    </sheetView>
  </sheetViews>
  <sheetFormatPr baseColWidth="10" defaultColWidth="11.42578125" defaultRowHeight="12" x14ac:dyDescent="0.2"/>
  <cols>
    <col min="1" max="1" width="48.85546875" style="7" customWidth="1"/>
    <col min="2" max="2" width="15.28515625" style="7" bestFit="1" customWidth="1"/>
    <col min="3" max="3" width="17.140625" style="7" customWidth="1"/>
    <col min="4" max="4" width="15.85546875" style="7" customWidth="1"/>
    <col min="5" max="5" width="14.7109375" style="7" customWidth="1"/>
    <col min="6" max="6" width="13.7109375" style="7" bestFit="1" customWidth="1"/>
    <col min="7" max="7" width="14.5703125" style="7" customWidth="1"/>
    <col min="8" max="16384" width="11.42578125" style="7"/>
  </cols>
  <sheetData>
    <row r="1" spans="1:7" ht="28.5" customHeight="1" x14ac:dyDescent="0.2">
      <c r="A1" s="30"/>
      <c r="B1" s="31"/>
      <c r="C1" s="31"/>
      <c r="D1" s="31"/>
      <c r="E1" s="31"/>
      <c r="F1" s="31"/>
      <c r="G1" s="31"/>
    </row>
    <row r="2" spans="1:7" ht="21" customHeight="1" x14ac:dyDescent="0.2">
      <c r="A2" s="32" t="s">
        <v>77</v>
      </c>
      <c r="B2" s="33"/>
      <c r="C2" s="33"/>
      <c r="D2" s="33"/>
      <c r="E2" s="33"/>
      <c r="F2" s="33"/>
      <c r="G2" s="33"/>
    </row>
    <row r="3" spans="1:7" ht="21" x14ac:dyDescent="0.2">
      <c r="A3" s="34" t="s">
        <v>89</v>
      </c>
      <c r="B3" s="35"/>
      <c r="C3" s="35"/>
      <c r="D3" s="35"/>
      <c r="E3" s="35"/>
      <c r="F3" s="35"/>
      <c r="G3" s="35"/>
    </row>
    <row r="4" spans="1:7" ht="21" x14ac:dyDescent="0.35">
      <c r="A4" s="36" t="s">
        <v>78</v>
      </c>
      <c r="B4" s="36"/>
      <c r="C4" s="36"/>
      <c r="D4" s="36"/>
      <c r="E4" s="36"/>
      <c r="F4" s="36"/>
      <c r="G4" s="36"/>
    </row>
    <row r="5" spans="1:7" ht="21" customHeight="1" x14ac:dyDescent="0.35">
      <c r="A5" s="37">
        <v>178769244.13</v>
      </c>
      <c r="B5" s="38"/>
      <c r="C5" s="38"/>
      <c r="D5" s="38"/>
      <c r="E5" s="38"/>
      <c r="F5" s="38"/>
      <c r="G5" s="38"/>
    </row>
    <row r="7" spans="1:7" ht="25.5" customHeight="1" x14ac:dyDescent="0.2">
      <c r="A7" s="27" t="s">
        <v>66</v>
      </c>
      <c r="B7" s="28" t="s">
        <v>76</v>
      </c>
      <c r="C7" s="28" t="s">
        <v>75</v>
      </c>
      <c r="D7" s="28" t="s">
        <v>85</v>
      </c>
      <c r="E7" s="22" t="s">
        <v>79</v>
      </c>
      <c r="F7" s="23"/>
      <c r="G7" s="24"/>
    </row>
    <row r="8" spans="1:7" x14ac:dyDescent="0.2">
      <c r="A8" s="27"/>
      <c r="B8" s="29"/>
      <c r="C8" s="29"/>
      <c r="D8" s="29"/>
      <c r="E8" s="8" t="s">
        <v>80</v>
      </c>
      <c r="F8" s="8" t="s">
        <v>87</v>
      </c>
      <c r="G8" s="8" t="s">
        <v>81</v>
      </c>
    </row>
    <row r="9" spans="1:7" x14ac:dyDescent="0.2">
      <c r="A9" s="18" t="s">
        <v>0</v>
      </c>
      <c r="B9" s="9"/>
      <c r="C9" s="9"/>
      <c r="D9" s="9"/>
      <c r="E9" s="9"/>
      <c r="F9" s="9"/>
      <c r="G9" s="9"/>
    </row>
    <row r="10" spans="1:7" ht="15.75" x14ac:dyDescent="0.25">
      <c r="A10" s="11" t="s">
        <v>1</v>
      </c>
      <c r="B10" s="2">
        <f t="shared" ref="B10:E10" si="0">+B11+B12+B13+B14+B15</f>
        <v>901524879</v>
      </c>
      <c r="C10" s="2">
        <f t="shared" si="0"/>
        <v>223150654.41</v>
      </c>
      <c r="D10" s="2">
        <f>+D11+D12+D13+D14+D15</f>
        <v>1124675533.4099998</v>
      </c>
      <c r="E10" s="2">
        <f t="shared" si="0"/>
        <v>72844998.450000003</v>
      </c>
      <c r="F10" s="2">
        <f t="shared" ref="F10" si="1">+F11+F12+F13+F14+F15</f>
        <v>70112625.349999994</v>
      </c>
      <c r="G10" s="21">
        <f>+E10</f>
        <v>72844998.450000003</v>
      </c>
    </row>
    <row r="11" spans="1:7" ht="15" x14ac:dyDescent="0.25">
      <c r="A11" s="12" t="s">
        <v>2</v>
      </c>
      <c r="B11" s="20">
        <v>641765152</v>
      </c>
      <c r="C11" s="1">
        <v>148956208.27000001</v>
      </c>
      <c r="D11" s="1">
        <f>+B11+C11</f>
        <v>790721360.26999998</v>
      </c>
      <c r="E11" s="1">
        <v>60903700</v>
      </c>
      <c r="F11" s="1">
        <v>58848548.420000002</v>
      </c>
      <c r="G11" s="1">
        <f t="shared" ref="G11:G74" si="2">+E11</f>
        <v>60903700</v>
      </c>
    </row>
    <row r="12" spans="1:7" ht="15" x14ac:dyDescent="0.25">
      <c r="A12" s="12" t="s">
        <v>3</v>
      </c>
      <c r="B12" s="20">
        <v>171249248</v>
      </c>
      <c r="C12" s="1">
        <v>47323598.07</v>
      </c>
      <c r="D12" s="1">
        <f t="shared" ref="D12:D15" si="3">+B12+C12</f>
        <v>218572846.06999999</v>
      </c>
      <c r="E12" s="1">
        <v>2708591.12</v>
      </c>
      <c r="F12" s="1">
        <v>2450334.0699999998</v>
      </c>
      <c r="G12" s="1">
        <f t="shared" si="2"/>
        <v>2708591.12</v>
      </c>
    </row>
    <row r="13" spans="1:7" ht="15" x14ac:dyDescent="0.25">
      <c r="A13" s="12" t="s">
        <v>4</v>
      </c>
      <c r="B13" s="20">
        <v>486000</v>
      </c>
      <c r="C13" s="1">
        <v>-486000</v>
      </c>
      <c r="D13" s="1">
        <f t="shared" si="3"/>
        <v>0</v>
      </c>
      <c r="E13" s="1">
        <v>0</v>
      </c>
      <c r="F13" s="1">
        <v>0</v>
      </c>
      <c r="G13" s="1">
        <f t="shared" si="2"/>
        <v>0</v>
      </c>
    </row>
    <row r="14" spans="1:7" ht="15" x14ac:dyDescent="0.25">
      <c r="A14" s="12" t="s">
        <v>5</v>
      </c>
      <c r="B14" s="1">
        <v>0</v>
      </c>
      <c r="C14" s="1">
        <v>0</v>
      </c>
      <c r="D14" s="1">
        <f t="shared" si="3"/>
        <v>0</v>
      </c>
      <c r="E14" s="1">
        <v>0</v>
      </c>
      <c r="F14" s="1"/>
      <c r="G14" s="1">
        <f t="shared" si="2"/>
        <v>0</v>
      </c>
    </row>
    <row r="15" spans="1:7" ht="15" x14ac:dyDescent="0.25">
      <c r="A15" s="12" t="s">
        <v>6</v>
      </c>
      <c r="B15" s="19">
        <v>88024479</v>
      </c>
      <c r="C15" s="1">
        <v>27356848.07</v>
      </c>
      <c r="D15" s="1">
        <f t="shared" si="3"/>
        <v>115381327.06999999</v>
      </c>
      <c r="E15" s="1">
        <v>9232707.3300000001</v>
      </c>
      <c r="F15" s="1">
        <v>8813742.8599999994</v>
      </c>
      <c r="G15" s="1">
        <f t="shared" si="2"/>
        <v>9232707.3300000001</v>
      </c>
    </row>
    <row r="16" spans="1:7" ht="15" x14ac:dyDescent="0.25">
      <c r="A16" s="11" t="s">
        <v>7</v>
      </c>
      <c r="B16" s="2">
        <f>+B17+B18+B19+B20+B21+B22+B23+B24+B25</f>
        <v>202813487</v>
      </c>
      <c r="C16" s="2">
        <f>+C17+C18+C19+C20+C21+C22+C23+C24+C25</f>
        <v>-104721381</v>
      </c>
      <c r="D16" s="2">
        <f>+D17+D18+D19+D20+D21+D22+D23+D24+D25</f>
        <v>98092106</v>
      </c>
      <c r="E16" s="2">
        <f t="shared" ref="E16:F16" si="4">+E17+E18+E19+E20+E21+E22+E23+E24+E25</f>
        <v>1566626.07</v>
      </c>
      <c r="F16" s="2">
        <f t="shared" si="4"/>
        <v>7686411.1200000001</v>
      </c>
      <c r="G16" s="2">
        <f>+E16</f>
        <v>1566626.07</v>
      </c>
    </row>
    <row r="17" spans="1:7" ht="15" x14ac:dyDescent="0.25">
      <c r="A17" s="12" t="s">
        <v>8</v>
      </c>
      <c r="B17" s="1">
        <v>31560000</v>
      </c>
      <c r="C17" s="1">
        <v>-9856494</v>
      </c>
      <c r="D17" s="1">
        <f>+B17+C17</f>
        <v>21703506</v>
      </c>
      <c r="E17" s="1">
        <v>613298.44999999995</v>
      </c>
      <c r="F17" s="1">
        <v>3102635.74</v>
      </c>
      <c r="G17" s="1">
        <f t="shared" si="2"/>
        <v>613298.44999999995</v>
      </c>
    </row>
    <row r="18" spans="1:7" ht="15" x14ac:dyDescent="0.25">
      <c r="A18" s="12" t="s">
        <v>9</v>
      </c>
      <c r="B18" s="1">
        <v>27250000</v>
      </c>
      <c r="C18" s="1">
        <v>-8750000</v>
      </c>
      <c r="D18" s="1">
        <f t="shared" ref="D18:D25" si="5">+B18+C18</f>
        <v>18500000</v>
      </c>
      <c r="E18" s="1">
        <v>0</v>
      </c>
      <c r="F18" s="1">
        <v>0</v>
      </c>
      <c r="G18" s="1">
        <f t="shared" si="2"/>
        <v>0</v>
      </c>
    </row>
    <row r="19" spans="1:7" ht="15" x14ac:dyDescent="0.25">
      <c r="A19" s="12" t="s">
        <v>10</v>
      </c>
      <c r="B19" s="1">
        <v>19500000</v>
      </c>
      <c r="C19" s="1">
        <v>-15500000</v>
      </c>
      <c r="D19" s="1">
        <f t="shared" si="5"/>
        <v>4000000</v>
      </c>
      <c r="E19" s="1">
        <v>0</v>
      </c>
      <c r="F19" s="1">
        <v>1344143</v>
      </c>
      <c r="G19" s="1">
        <f t="shared" si="2"/>
        <v>0</v>
      </c>
    </row>
    <row r="20" spans="1:7" ht="15" x14ac:dyDescent="0.25">
      <c r="A20" s="12" t="s">
        <v>11</v>
      </c>
      <c r="B20" s="1">
        <v>1500000</v>
      </c>
      <c r="C20" s="1">
        <v>200000</v>
      </c>
      <c r="D20" s="1">
        <f t="shared" si="5"/>
        <v>1700000</v>
      </c>
      <c r="E20" s="1">
        <v>0</v>
      </c>
      <c r="F20" s="1">
        <v>13467.01</v>
      </c>
      <c r="G20" s="1">
        <f t="shared" si="2"/>
        <v>0</v>
      </c>
    </row>
    <row r="21" spans="1:7" ht="15" x14ac:dyDescent="0.25">
      <c r="A21" s="12" t="s">
        <v>12</v>
      </c>
      <c r="B21" s="1">
        <v>33196063</v>
      </c>
      <c r="C21" s="1">
        <v>-16276063</v>
      </c>
      <c r="D21" s="1">
        <f t="shared" si="5"/>
        <v>16920000</v>
      </c>
      <c r="E21" s="1">
        <v>928922.88</v>
      </c>
      <c r="F21" s="1">
        <v>1567115.62</v>
      </c>
      <c r="G21" s="1">
        <f t="shared" si="2"/>
        <v>928922.88</v>
      </c>
    </row>
    <row r="22" spans="1:7" ht="15" x14ac:dyDescent="0.25">
      <c r="A22" s="12" t="s">
        <v>13</v>
      </c>
      <c r="B22" s="1">
        <v>11900000</v>
      </c>
      <c r="C22" s="1">
        <v>-5900000</v>
      </c>
      <c r="D22" s="1">
        <f t="shared" si="5"/>
        <v>6000000</v>
      </c>
      <c r="E22" s="1">
        <v>19104.740000000002</v>
      </c>
      <c r="F22" s="1">
        <v>1646117.95</v>
      </c>
      <c r="G22" s="1">
        <f t="shared" si="2"/>
        <v>19104.740000000002</v>
      </c>
    </row>
    <row r="23" spans="1:7" ht="15" x14ac:dyDescent="0.25">
      <c r="A23" s="12" t="s">
        <v>14</v>
      </c>
      <c r="B23" s="1">
        <v>13100000</v>
      </c>
      <c r="C23" s="1">
        <v>-4392000</v>
      </c>
      <c r="D23" s="1">
        <f t="shared" si="5"/>
        <v>8708000</v>
      </c>
      <c r="E23" s="1">
        <v>0</v>
      </c>
      <c r="F23" s="1">
        <v>0</v>
      </c>
      <c r="G23" s="1">
        <f t="shared" si="2"/>
        <v>0</v>
      </c>
    </row>
    <row r="24" spans="1:7" ht="15" x14ac:dyDescent="0.25">
      <c r="A24" s="12" t="s">
        <v>15</v>
      </c>
      <c r="B24" s="1">
        <v>38907424</v>
      </c>
      <c r="C24" s="1">
        <v>-24546824</v>
      </c>
      <c r="D24" s="1">
        <f t="shared" si="5"/>
        <v>14360600</v>
      </c>
      <c r="E24" s="1">
        <v>5300</v>
      </c>
      <c r="F24" s="1">
        <v>12931.8</v>
      </c>
      <c r="G24" s="1">
        <f t="shared" si="2"/>
        <v>5300</v>
      </c>
    </row>
    <row r="25" spans="1:7" ht="15" x14ac:dyDescent="0.25">
      <c r="A25" s="12" t="s">
        <v>16</v>
      </c>
      <c r="B25" s="1">
        <v>25900000</v>
      </c>
      <c r="C25" s="1">
        <v>-19700000</v>
      </c>
      <c r="D25" s="1">
        <f t="shared" si="5"/>
        <v>6200000</v>
      </c>
      <c r="E25" s="1">
        <v>0</v>
      </c>
      <c r="F25" s="1">
        <v>0</v>
      </c>
      <c r="G25" s="1">
        <f t="shared" si="2"/>
        <v>0</v>
      </c>
    </row>
    <row r="26" spans="1:7" ht="15" x14ac:dyDescent="0.25">
      <c r="A26" s="11" t="s">
        <v>17</v>
      </c>
      <c r="B26" s="2">
        <f>+B27+B28+B29+B30+B31+B32+B33+B34+B35</f>
        <v>206227451</v>
      </c>
      <c r="C26" s="2">
        <f>+C27+C28+C29+C30+C31+C32+C33+C34+C35</f>
        <v>-91048117.030000001</v>
      </c>
      <c r="D26" s="2">
        <f>+D27+D28+D29+D30+D31+D32+D33+D34+D35</f>
        <v>115179333.97</v>
      </c>
      <c r="E26" s="2">
        <f>+E27+E28+E31+E32</f>
        <v>0</v>
      </c>
      <c r="F26" s="2">
        <f>+F33</f>
        <v>407583.34</v>
      </c>
      <c r="G26" s="2">
        <f t="shared" si="2"/>
        <v>0</v>
      </c>
    </row>
    <row r="27" spans="1:7" ht="15" x14ac:dyDescent="0.25">
      <c r="A27" s="12" t="s">
        <v>18</v>
      </c>
      <c r="B27" s="1">
        <v>74665085</v>
      </c>
      <c r="C27" s="1">
        <v>-35799003.939999998</v>
      </c>
      <c r="D27" s="1">
        <f>+B27+C27</f>
        <v>38866081.060000002</v>
      </c>
      <c r="E27" s="1">
        <v>0</v>
      </c>
      <c r="F27" s="1">
        <v>0</v>
      </c>
      <c r="G27" s="1">
        <f t="shared" si="2"/>
        <v>0</v>
      </c>
    </row>
    <row r="28" spans="1:7" ht="15" x14ac:dyDescent="0.25">
      <c r="A28" s="12" t="s">
        <v>19</v>
      </c>
      <c r="B28" s="1">
        <v>17442366</v>
      </c>
      <c r="C28" s="1">
        <v>28957634</v>
      </c>
      <c r="D28" s="1">
        <f t="shared" ref="D28:D35" si="6">+B28+C28</f>
        <v>46400000</v>
      </c>
      <c r="E28" s="1">
        <v>0</v>
      </c>
      <c r="F28" s="1">
        <v>0</v>
      </c>
      <c r="G28" s="1">
        <f t="shared" si="2"/>
        <v>0</v>
      </c>
    </row>
    <row r="29" spans="1:7" ht="15" x14ac:dyDescent="0.25">
      <c r="A29" s="12" t="s">
        <v>20</v>
      </c>
      <c r="B29" s="1">
        <v>14950000</v>
      </c>
      <c r="C29" s="1">
        <v>-14740000</v>
      </c>
      <c r="D29" s="1">
        <f t="shared" si="6"/>
        <v>210000</v>
      </c>
      <c r="E29" s="1">
        <v>0</v>
      </c>
      <c r="F29" s="1">
        <v>0</v>
      </c>
      <c r="G29" s="1">
        <f t="shared" si="2"/>
        <v>0</v>
      </c>
    </row>
    <row r="30" spans="1:7" ht="15" x14ac:dyDescent="0.25">
      <c r="A30" s="12" t="s">
        <v>21</v>
      </c>
      <c r="B30" s="1">
        <v>12000000</v>
      </c>
      <c r="C30" s="1">
        <v>-9300000</v>
      </c>
      <c r="D30" s="1">
        <f t="shared" si="6"/>
        <v>2700000</v>
      </c>
      <c r="E30" s="1">
        <v>0</v>
      </c>
      <c r="F30" s="1">
        <v>0</v>
      </c>
      <c r="G30" s="1">
        <f t="shared" si="2"/>
        <v>0</v>
      </c>
    </row>
    <row r="31" spans="1:7" ht="15" x14ac:dyDescent="0.25">
      <c r="A31" s="12" t="s">
        <v>22</v>
      </c>
      <c r="B31" s="1">
        <v>1620000</v>
      </c>
      <c r="C31" s="1">
        <v>-1600000</v>
      </c>
      <c r="D31" s="1">
        <f t="shared" si="6"/>
        <v>20000</v>
      </c>
      <c r="E31" s="1">
        <v>0</v>
      </c>
      <c r="F31" s="1">
        <v>0</v>
      </c>
      <c r="G31" s="1">
        <f t="shared" si="2"/>
        <v>0</v>
      </c>
    </row>
    <row r="32" spans="1:7" ht="15" x14ac:dyDescent="0.25">
      <c r="A32" s="12" t="s">
        <v>23</v>
      </c>
      <c r="B32" s="1">
        <v>1230000</v>
      </c>
      <c r="C32" s="1">
        <v>-1000000</v>
      </c>
      <c r="D32" s="1">
        <f t="shared" si="6"/>
        <v>230000</v>
      </c>
      <c r="E32" s="1">
        <v>0</v>
      </c>
      <c r="F32" s="1">
        <v>0</v>
      </c>
      <c r="G32" s="1">
        <f t="shared" si="2"/>
        <v>0</v>
      </c>
    </row>
    <row r="33" spans="1:7" ht="15" x14ac:dyDescent="0.25">
      <c r="A33" s="12" t="s">
        <v>24</v>
      </c>
      <c r="B33" s="1">
        <v>38450000</v>
      </c>
      <c r="C33" s="1">
        <v>-27400000</v>
      </c>
      <c r="D33" s="1">
        <f t="shared" si="6"/>
        <v>11050000</v>
      </c>
      <c r="E33" s="1">
        <v>0</v>
      </c>
      <c r="F33" s="1">
        <v>407583.34</v>
      </c>
      <c r="G33" s="1">
        <f t="shared" si="2"/>
        <v>0</v>
      </c>
    </row>
    <row r="34" spans="1:7" ht="15" x14ac:dyDescent="0.25">
      <c r="A34" s="12" t="s">
        <v>25</v>
      </c>
      <c r="B34" s="1">
        <v>0</v>
      </c>
      <c r="C34" s="1">
        <v>0</v>
      </c>
      <c r="D34" s="1">
        <f t="shared" si="6"/>
        <v>0</v>
      </c>
      <c r="E34" s="1">
        <v>0</v>
      </c>
      <c r="F34" s="1">
        <v>0</v>
      </c>
      <c r="G34" s="1">
        <f t="shared" si="2"/>
        <v>0</v>
      </c>
    </row>
    <row r="35" spans="1:7" ht="15" x14ac:dyDescent="0.25">
      <c r="A35" s="12" t="s">
        <v>26</v>
      </c>
      <c r="B35" s="1">
        <v>45870000</v>
      </c>
      <c r="C35" s="1">
        <v>-30166747.09</v>
      </c>
      <c r="D35" s="1">
        <f t="shared" si="6"/>
        <v>15703252.91</v>
      </c>
      <c r="E35" s="1">
        <v>0</v>
      </c>
      <c r="F35" s="1">
        <v>0</v>
      </c>
      <c r="G35" s="1">
        <f t="shared" si="2"/>
        <v>0</v>
      </c>
    </row>
    <row r="36" spans="1:7" ht="15" x14ac:dyDescent="0.25">
      <c r="A36" s="11" t="s">
        <v>27</v>
      </c>
      <c r="B36" s="2">
        <f>+B37+B38+B39+B40+B41+B42+B43+B44</f>
        <v>203311748</v>
      </c>
      <c r="C36" s="2">
        <f>+C37+C38+C39+C40+C41+C42+C43+C44</f>
        <v>0</v>
      </c>
      <c r="D36" s="2">
        <f>+D37+D38+D39+D40+D41+D42+D43+D44</f>
        <v>203311748</v>
      </c>
      <c r="E36" s="2">
        <f>+E37</f>
        <v>0</v>
      </c>
      <c r="F36" s="2">
        <f>+F37</f>
        <v>26151000</v>
      </c>
      <c r="G36" s="2">
        <f t="shared" si="2"/>
        <v>0</v>
      </c>
    </row>
    <row r="37" spans="1:7" ht="15" x14ac:dyDescent="0.25">
      <c r="A37" s="12" t="s">
        <v>28</v>
      </c>
      <c r="B37" s="1">
        <v>203311748</v>
      </c>
      <c r="C37" s="1">
        <v>0</v>
      </c>
      <c r="D37" s="1">
        <f>+B37-C37</f>
        <v>203311748</v>
      </c>
      <c r="E37" s="1">
        <v>0</v>
      </c>
      <c r="F37" s="1">
        <v>26151000</v>
      </c>
      <c r="G37" s="1">
        <f t="shared" si="2"/>
        <v>0</v>
      </c>
    </row>
    <row r="38" spans="1:7" ht="15" x14ac:dyDescent="0.25">
      <c r="A38" s="12" t="s">
        <v>29</v>
      </c>
      <c r="B38" s="1">
        <v>0</v>
      </c>
      <c r="C38" s="1">
        <v>0</v>
      </c>
      <c r="D38" s="1">
        <f t="shared" ref="D38:D44" si="7">+B38-C38</f>
        <v>0</v>
      </c>
      <c r="E38" s="1">
        <v>0</v>
      </c>
      <c r="F38" s="1">
        <v>0</v>
      </c>
      <c r="G38" s="1">
        <f t="shared" si="2"/>
        <v>0</v>
      </c>
    </row>
    <row r="39" spans="1:7" ht="15" x14ac:dyDescent="0.25">
      <c r="A39" s="12" t="s">
        <v>30</v>
      </c>
      <c r="B39" s="1">
        <v>0</v>
      </c>
      <c r="C39" s="1">
        <v>0</v>
      </c>
      <c r="D39" s="1">
        <f t="shared" si="7"/>
        <v>0</v>
      </c>
      <c r="E39" s="1">
        <v>0</v>
      </c>
      <c r="F39" s="1">
        <v>0</v>
      </c>
      <c r="G39" s="1">
        <f t="shared" si="2"/>
        <v>0</v>
      </c>
    </row>
    <row r="40" spans="1:7" ht="15" x14ac:dyDescent="0.25">
      <c r="A40" s="12" t="s">
        <v>31</v>
      </c>
      <c r="B40" s="1">
        <v>0</v>
      </c>
      <c r="C40" s="1">
        <v>0</v>
      </c>
      <c r="D40" s="1">
        <f t="shared" si="7"/>
        <v>0</v>
      </c>
      <c r="E40" s="1">
        <v>0</v>
      </c>
      <c r="F40" s="1">
        <v>0</v>
      </c>
      <c r="G40" s="1">
        <f t="shared" si="2"/>
        <v>0</v>
      </c>
    </row>
    <row r="41" spans="1:7" ht="15" x14ac:dyDescent="0.25">
      <c r="A41" s="12" t="s">
        <v>32</v>
      </c>
      <c r="B41" s="1">
        <v>0</v>
      </c>
      <c r="C41" s="1">
        <v>0</v>
      </c>
      <c r="D41" s="1">
        <f t="shared" si="7"/>
        <v>0</v>
      </c>
      <c r="E41" s="1">
        <v>0</v>
      </c>
      <c r="F41" s="1">
        <v>0</v>
      </c>
      <c r="G41" s="1">
        <f t="shared" si="2"/>
        <v>0</v>
      </c>
    </row>
    <row r="42" spans="1:7" ht="15" x14ac:dyDescent="0.25">
      <c r="A42" s="12" t="s">
        <v>33</v>
      </c>
      <c r="B42" s="1">
        <v>0</v>
      </c>
      <c r="C42" s="1">
        <v>0</v>
      </c>
      <c r="D42" s="1">
        <f t="shared" si="7"/>
        <v>0</v>
      </c>
      <c r="E42" s="1">
        <v>0</v>
      </c>
      <c r="F42" s="1">
        <v>0</v>
      </c>
      <c r="G42" s="1">
        <f t="shared" si="2"/>
        <v>0</v>
      </c>
    </row>
    <row r="43" spans="1:7" ht="15" x14ac:dyDescent="0.25">
      <c r="A43" s="12" t="s">
        <v>34</v>
      </c>
      <c r="B43" s="1">
        <v>0</v>
      </c>
      <c r="C43" s="1">
        <v>0</v>
      </c>
      <c r="D43" s="1">
        <f t="shared" si="7"/>
        <v>0</v>
      </c>
      <c r="E43" s="1">
        <v>0</v>
      </c>
      <c r="F43" s="1">
        <v>0</v>
      </c>
      <c r="G43" s="1">
        <f t="shared" si="2"/>
        <v>0</v>
      </c>
    </row>
    <row r="44" spans="1:7" ht="15" x14ac:dyDescent="0.25">
      <c r="A44" s="12" t="s">
        <v>35</v>
      </c>
      <c r="B44" s="1">
        <v>0</v>
      </c>
      <c r="C44" s="1">
        <v>0</v>
      </c>
      <c r="D44" s="1">
        <f t="shared" si="7"/>
        <v>0</v>
      </c>
      <c r="E44" s="1">
        <v>0</v>
      </c>
      <c r="F44" s="1">
        <v>0</v>
      </c>
      <c r="G44" s="1">
        <f t="shared" si="2"/>
        <v>0</v>
      </c>
    </row>
    <row r="45" spans="1:7" ht="15" x14ac:dyDescent="0.25">
      <c r="A45" s="11" t="s">
        <v>36</v>
      </c>
      <c r="B45" s="2">
        <v>0</v>
      </c>
      <c r="C45" s="2">
        <v>0</v>
      </c>
      <c r="D45" s="2">
        <f>+D46+D47+D48+D3</f>
        <v>0</v>
      </c>
      <c r="E45" s="2">
        <v>0</v>
      </c>
      <c r="F45" s="2">
        <v>0</v>
      </c>
      <c r="G45" s="2">
        <f t="shared" si="2"/>
        <v>0</v>
      </c>
    </row>
    <row r="46" spans="1:7" ht="15" x14ac:dyDescent="0.25">
      <c r="A46" s="12" t="s">
        <v>37</v>
      </c>
      <c r="B46" s="1">
        <v>0</v>
      </c>
      <c r="C46" s="1">
        <v>0</v>
      </c>
      <c r="D46" s="1">
        <f>+B46+C46</f>
        <v>0</v>
      </c>
      <c r="E46" s="1">
        <v>0</v>
      </c>
      <c r="F46" s="1">
        <v>0</v>
      </c>
      <c r="G46" s="1">
        <f t="shared" si="2"/>
        <v>0</v>
      </c>
    </row>
    <row r="47" spans="1:7" ht="15" x14ac:dyDescent="0.25">
      <c r="A47" s="12" t="s">
        <v>38</v>
      </c>
      <c r="B47" s="1">
        <v>0</v>
      </c>
      <c r="C47" s="1">
        <v>0</v>
      </c>
      <c r="D47" s="1">
        <f t="shared" ref="D47:D51" si="8">+B47+C47</f>
        <v>0</v>
      </c>
      <c r="E47" s="1">
        <v>0</v>
      </c>
      <c r="F47" s="1">
        <v>0</v>
      </c>
      <c r="G47" s="1">
        <f t="shared" si="2"/>
        <v>0</v>
      </c>
    </row>
    <row r="48" spans="1:7" ht="15" x14ac:dyDescent="0.25">
      <c r="A48" s="12" t="s">
        <v>39</v>
      </c>
      <c r="B48" s="1">
        <v>0</v>
      </c>
      <c r="C48" s="1">
        <v>0</v>
      </c>
      <c r="D48" s="1">
        <f t="shared" si="8"/>
        <v>0</v>
      </c>
      <c r="E48" s="1">
        <v>0</v>
      </c>
      <c r="F48" s="1">
        <v>0</v>
      </c>
      <c r="G48" s="1">
        <f t="shared" si="2"/>
        <v>0</v>
      </c>
    </row>
    <row r="49" spans="1:7" ht="15" x14ac:dyDescent="0.25">
      <c r="A49" s="12" t="s">
        <v>40</v>
      </c>
      <c r="B49" s="1">
        <v>0</v>
      </c>
      <c r="C49" s="1">
        <v>0</v>
      </c>
      <c r="D49" s="1">
        <f t="shared" si="8"/>
        <v>0</v>
      </c>
      <c r="E49" s="1">
        <v>0</v>
      </c>
      <c r="F49" s="1">
        <v>0</v>
      </c>
      <c r="G49" s="1">
        <f t="shared" si="2"/>
        <v>0</v>
      </c>
    </row>
    <row r="50" spans="1:7" ht="15" x14ac:dyDescent="0.25">
      <c r="A50" s="12" t="s">
        <v>41</v>
      </c>
      <c r="B50" s="1">
        <v>0</v>
      </c>
      <c r="C50" s="1">
        <v>0</v>
      </c>
      <c r="D50" s="1">
        <f t="shared" si="8"/>
        <v>0</v>
      </c>
      <c r="E50" s="1">
        <v>0</v>
      </c>
      <c r="F50" s="1">
        <v>0</v>
      </c>
      <c r="G50" s="1">
        <f t="shared" si="2"/>
        <v>0</v>
      </c>
    </row>
    <row r="51" spans="1:7" ht="15" x14ac:dyDescent="0.25">
      <c r="A51" s="12" t="s">
        <v>42</v>
      </c>
      <c r="B51" s="1">
        <v>0</v>
      </c>
      <c r="C51" s="1">
        <v>0</v>
      </c>
      <c r="D51" s="1">
        <f t="shared" si="8"/>
        <v>0</v>
      </c>
      <c r="E51" s="1">
        <v>0</v>
      </c>
      <c r="F51" s="1">
        <v>0</v>
      </c>
      <c r="G51" s="1">
        <f t="shared" si="2"/>
        <v>0</v>
      </c>
    </row>
    <row r="52" spans="1:7" ht="15" x14ac:dyDescent="0.25">
      <c r="A52" s="11" t="s">
        <v>43</v>
      </c>
      <c r="B52" s="2">
        <f>+B53+B54+B55+B56+B57+B58+B59+B60+B61</f>
        <v>62404137</v>
      </c>
      <c r="C52" s="2">
        <f>+C53+C54+C55+C56+C57+C58+C59+C60+C61</f>
        <v>-16271156.380000001</v>
      </c>
      <c r="D52" s="2">
        <f>+D53+D54+D55+D56+D57+D58+D59+D60+D61</f>
        <v>46132980.619999997</v>
      </c>
      <c r="E52" s="2">
        <f>+E53</f>
        <v>0</v>
      </c>
      <c r="F52" s="2">
        <f>+F53</f>
        <v>0</v>
      </c>
      <c r="G52" s="2">
        <f t="shared" si="2"/>
        <v>0</v>
      </c>
    </row>
    <row r="53" spans="1:7" ht="15" x14ac:dyDescent="0.25">
      <c r="A53" s="12" t="s">
        <v>44</v>
      </c>
      <c r="B53" s="1">
        <v>27200000</v>
      </c>
      <c r="C53" s="1">
        <v>12432980.619999999</v>
      </c>
      <c r="D53" s="1">
        <f>+B53+C53</f>
        <v>39632980.619999997</v>
      </c>
      <c r="E53" s="1">
        <v>0</v>
      </c>
      <c r="F53" s="1">
        <v>0</v>
      </c>
      <c r="G53" s="1">
        <f t="shared" si="2"/>
        <v>0</v>
      </c>
    </row>
    <row r="54" spans="1:7" ht="15" x14ac:dyDescent="0.25">
      <c r="A54" s="12" t="s">
        <v>45</v>
      </c>
      <c r="B54" s="1">
        <v>2300000</v>
      </c>
      <c r="C54" s="1">
        <v>-1300000</v>
      </c>
      <c r="D54" s="1">
        <f t="shared" ref="D54:D61" si="9">+B54+C54</f>
        <v>1000000</v>
      </c>
      <c r="E54" s="1">
        <v>0</v>
      </c>
      <c r="F54" s="1">
        <v>0</v>
      </c>
      <c r="G54" s="1">
        <f t="shared" si="2"/>
        <v>0</v>
      </c>
    </row>
    <row r="55" spans="1:7" ht="15" x14ac:dyDescent="0.25">
      <c r="A55" s="12" t="s">
        <v>46</v>
      </c>
      <c r="B55" s="1">
        <v>200000</v>
      </c>
      <c r="C55" s="1">
        <v>-200000</v>
      </c>
      <c r="D55" s="1">
        <f t="shared" si="9"/>
        <v>0</v>
      </c>
      <c r="E55" s="1">
        <v>0</v>
      </c>
      <c r="F55" s="1">
        <v>0</v>
      </c>
      <c r="G55" s="1">
        <f t="shared" si="2"/>
        <v>0</v>
      </c>
    </row>
    <row r="56" spans="1:7" ht="15" x14ac:dyDescent="0.25">
      <c r="A56" s="12" t="s">
        <v>47</v>
      </c>
      <c r="B56" s="1">
        <v>25004137</v>
      </c>
      <c r="C56" s="1">
        <v>-20004137</v>
      </c>
      <c r="D56" s="1">
        <f t="shared" si="9"/>
        <v>5000000</v>
      </c>
      <c r="E56" s="1">
        <v>0</v>
      </c>
      <c r="F56" s="1">
        <v>0</v>
      </c>
      <c r="G56" s="1">
        <f t="shared" si="2"/>
        <v>0</v>
      </c>
    </row>
    <row r="57" spans="1:7" ht="15" x14ac:dyDescent="0.25">
      <c r="A57" s="12" t="s">
        <v>48</v>
      </c>
      <c r="B57" s="1">
        <v>6100000</v>
      </c>
      <c r="C57" s="1">
        <v>-5600000</v>
      </c>
      <c r="D57" s="1">
        <f>+B57+C57</f>
        <v>500000</v>
      </c>
      <c r="E57" s="1">
        <v>0</v>
      </c>
      <c r="F57" s="1">
        <v>0</v>
      </c>
      <c r="G57" s="1">
        <f t="shared" si="2"/>
        <v>0</v>
      </c>
    </row>
    <row r="58" spans="1:7" ht="15" x14ac:dyDescent="0.25">
      <c r="A58" s="12" t="s">
        <v>49</v>
      </c>
      <c r="B58" s="1">
        <v>500000</v>
      </c>
      <c r="C58" s="1">
        <v>-500000</v>
      </c>
      <c r="D58" s="1">
        <f t="shared" ref="D58:D59" si="10">+B58+C58</f>
        <v>0</v>
      </c>
      <c r="E58" s="1">
        <v>0</v>
      </c>
      <c r="F58" s="1">
        <v>0</v>
      </c>
      <c r="G58" s="1">
        <f t="shared" si="2"/>
        <v>0</v>
      </c>
    </row>
    <row r="59" spans="1:7" ht="15" x14ac:dyDescent="0.25">
      <c r="A59" s="12" t="s">
        <v>50</v>
      </c>
      <c r="B59" s="1">
        <v>0</v>
      </c>
      <c r="C59" s="1">
        <v>0</v>
      </c>
      <c r="D59" s="1">
        <f t="shared" si="10"/>
        <v>0</v>
      </c>
      <c r="E59" s="1">
        <v>0</v>
      </c>
      <c r="F59" s="1">
        <v>0</v>
      </c>
      <c r="G59" s="1">
        <f t="shared" si="2"/>
        <v>0</v>
      </c>
    </row>
    <row r="60" spans="1:7" ht="15" x14ac:dyDescent="0.25">
      <c r="A60" s="12" t="s">
        <v>51</v>
      </c>
      <c r="B60" s="1">
        <v>1000000</v>
      </c>
      <c r="C60" s="1">
        <v>-1000000</v>
      </c>
      <c r="D60" s="1">
        <f>+B60+C60</f>
        <v>0</v>
      </c>
      <c r="E60" s="1">
        <v>0</v>
      </c>
      <c r="F60" s="1">
        <v>0</v>
      </c>
      <c r="G60" s="1">
        <f t="shared" si="2"/>
        <v>0</v>
      </c>
    </row>
    <row r="61" spans="1:7" ht="15" x14ac:dyDescent="0.25">
      <c r="A61" s="12" t="s">
        <v>52</v>
      </c>
      <c r="B61" s="1">
        <v>100000</v>
      </c>
      <c r="C61" s="1">
        <v>-100000</v>
      </c>
      <c r="D61" s="1">
        <f t="shared" si="9"/>
        <v>0</v>
      </c>
      <c r="E61" s="1">
        <v>0</v>
      </c>
      <c r="F61" s="1">
        <v>0</v>
      </c>
      <c r="G61" s="1">
        <f t="shared" si="2"/>
        <v>0</v>
      </c>
    </row>
    <row r="62" spans="1:7" ht="15" x14ac:dyDescent="0.25">
      <c r="A62" s="11" t="s">
        <v>53</v>
      </c>
      <c r="B62" s="2">
        <f>+B63+B64+B65+B66</f>
        <v>11110000</v>
      </c>
      <c r="C62" s="2">
        <f>+C63+C64+C65+C66</f>
        <v>-11110000</v>
      </c>
      <c r="D62" s="2">
        <f>+D63</f>
        <v>0</v>
      </c>
      <c r="E62" s="2">
        <v>0</v>
      </c>
      <c r="F62" s="2">
        <v>0</v>
      </c>
      <c r="G62" s="2">
        <f t="shared" si="2"/>
        <v>0</v>
      </c>
    </row>
    <row r="63" spans="1:7" ht="15" x14ac:dyDescent="0.25">
      <c r="A63" s="12" t="s">
        <v>54</v>
      </c>
      <c r="B63" s="1">
        <v>11110000</v>
      </c>
      <c r="C63" s="1">
        <v>-11110000</v>
      </c>
      <c r="D63" s="1">
        <f>+B63+C63</f>
        <v>0</v>
      </c>
      <c r="E63" s="1">
        <v>0</v>
      </c>
      <c r="F63" s="1">
        <v>0</v>
      </c>
      <c r="G63" s="1">
        <f t="shared" si="2"/>
        <v>0</v>
      </c>
    </row>
    <row r="64" spans="1:7" ht="15" x14ac:dyDescent="0.25">
      <c r="A64" s="12" t="s">
        <v>55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f t="shared" si="2"/>
        <v>0</v>
      </c>
    </row>
    <row r="65" spans="1:7" ht="15" x14ac:dyDescent="0.25">
      <c r="A65" s="12" t="s">
        <v>56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f t="shared" si="2"/>
        <v>0</v>
      </c>
    </row>
    <row r="66" spans="1:7" ht="15" x14ac:dyDescent="0.25">
      <c r="A66" s="12" t="s">
        <v>57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f t="shared" si="2"/>
        <v>0</v>
      </c>
    </row>
    <row r="67" spans="1:7" ht="15" x14ac:dyDescent="0.25">
      <c r="A67" s="11" t="s">
        <v>58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f t="shared" si="2"/>
        <v>0</v>
      </c>
    </row>
    <row r="68" spans="1:7" ht="15" x14ac:dyDescent="0.25">
      <c r="A68" s="12" t="s">
        <v>59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f t="shared" si="2"/>
        <v>0</v>
      </c>
    </row>
    <row r="69" spans="1:7" ht="15" x14ac:dyDescent="0.25">
      <c r="A69" s="12" t="s">
        <v>60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f t="shared" si="2"/>
        <v>0</v>
      </c>
    </row>
    <row r="70" spans="1:7" ht="15" x14ac:dyDescent="0.25">
      <c r="A70" s="11" t="s">
        <v>61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f t="shared" si="2"/>
        <v>0</v>
      </c>
    </row>
    <row r="71" spans="1:7" ht="15" x14ac:dyDescent="0.25">
      <c r="A71" s="12" t="s">
        <v>62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f t="shared" si="2"/>
        <v>0</v>
      </c>
    </row>
    <row r="72" spans="1:7" ht="15" x14ac:dyDescent="0.25">
      <c r="A72" s="12" t="s">
        <v>63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f t="shared" si="2"/>
        <v>0</v>
      </c>
    </row>
    <row r="73" spans="1:7" ht="15" x14ac:dyDescent="0.25">
      <c r="A73" s="12" t="s">
        <v>64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f t="shared" si="2"/>
        <v>0</v>
      </c>
    </row>
    <row r="74" spans="1:7" ht="15" x14ac:dyDescent="0.25">
      <c r="A74" s="13" t="s">
        <v>86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f t="shared" si="2"/>
        <v>0</v>
      </c>
    </row>
    <row r="75" spans="1:7" ht="15" x14ac:dyDescent="0.25">
      <c r="A75" s="11" t="s">
        <v>67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f t="shared" ref="G75:G82" si="11">+E75</f>
        <v>0</v>
      </c>
    </row>
    <row r="76" spans="1:7" ht="15" x14ac:dyDescent="0.25">
      <c r="A76" s="12" t="s">
        <v>68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f t="shared" si="11"/>
        <v>0</v>
      </c>
    </row>
    <row r="77" spans="1:7" ht="15" x14ac:dyDescent="0.25">
      <c r="A77" s="12" t="s">
        <v>69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f t="shared" si="11"/>
        <v>0</v>
      </c>
    </row>
    <row r="78" spans="1:7" ht="15" x14ac:dyDescent="0.25">
      <c r="A78" s="11" t="s">
        <v>70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f t="shared" si="11"/>
        <v>0</v>
      </c>
    </row>
    <row r="79" spans="1:7" ht="15" x14ac:dyDescent="0.25">
      <c r="A79" s="12" t="s">
        <v>71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f t="shared" si="11"/>
        <v>0</v>
      </c>
    </row>
    <row r="80" spans="1:7" ht="15" x14ac:dyDescent="0.25">
      <c r="A80" s="12" t="s">
        <v>72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f t="shared" si="11"/>
        <v>0</v>
      </c>
    </row>
    <row r="81" spans="1:7" ht="15" x14ac:dyDescent="0.25">
      <c r="A81" s="11" t="s">
        <v>73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f t="shared" si="11"/>
        <v>0</v>
      </c>
    </row>
    <row r="82" spans="1:7" ht="15" x14ac:dyDescent="0.25">
      <c r="A82" s="12" t="s">
        <v>74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f t="shared" si="11"/>
        <v>0</v>
      </c>
    </row>
    <row r="83" spans="1:7" ht="15" x14ac:dyDescent="0.25">
      <c r="A83" s="14" t="s">
        <v>65</v>
      </c>
      <c r="B83" s="4">
        <f>+B10+B16+B26+B36+B52+B62</f>
        <v>1587391702</v>
      </c>
      <c r="C83" s="4">
        <f>+C10+C16+C26+C52+C62</f>
        <v>0</v>
      </c>
      <c r="D83" s="4">
        <f>+D10+D16+D26+D36+D52+D62+D67+D70+D74</f>
        <v>1587391701.9999998</v>
      </c>
      <c r="E83" s="4">
        <f>+E10+E16+E36+E26</f>
        <v>74411624.519999996</v>
      </c>
      <c r="F83" s="4">
        <f>+F10+F16+F36+F26</f>
        <v>104357619.81</v>
      </c>
      <c r="G83" s="4">
        <f>+E83+F83</f>
        <v>178769244.32999998</v>
      </c>
    </row>
    <row r="84" spans="1:7" x14ac:dyDescent="0.2">
      <c r="G84" s="10"/>
    </row>
    <row r="85" spans="1:7" x14ac:dyDescent="0.2">
      <c r="G85" s="10"/>
    </row>
    <row r="86" spans="1:7" x14ac:dyDescent="0.2">
      <c r="G86" s="10"/>
    </row>
    <row r="90" spans="1:7" ht="15.75" x14ac:dyDescent="0.25">
      <c r="A90" s="5"/>
      <c r="B90" s="5"/>
      <c r="C90" s="5"/>
      <c r="D90" s="5"/>
      <c r="E90" s="5"/>
      <c r="F90" s="5"/>
    </row>
    <row r="91" spans="1:7" ht="15.75" x14ac:dyDescent="0.25">
      <c r="A91" s="5"/>
      <c r="B91" s="5"/>
      <c r="C91" s="5"/>
      <c r="D91" s="5"/>
      <c r="E91" s="5"/>
      <c r="F91" s="5"/>
    </row>
    <row r="92" spans="1:7" ht="15.75" x14ac:dyDescent="0.25">
      <c r="B92" s="5"/>
      <c r="C92" s="5"/>
      <c r="D92" s="5"/>
      <c r="E92" s="25" t="s">
        <v>88</v>
      </c>
      <c r="F92" s="25"/>
      <c r="G92" s="25"/>
    </row>
    <row r="93" spans="1:7" ht="16.5" thickBot="1" x14ac:dyDescent="0.3">
      <c r="B93" s="5"/>
      <c r="C93" s="5"/>
      <c r="D93" s="5"/>
      <c r="E93" s="25"/>
      <c r="F93" s="25"/>
      <c r="G93" s="25"/>
    </row>
    <row r="94" spans="1:7" ht="30.75" customHeight="1" thickBot="1" x14ac:dyDescent="0.3">
      <c r="A94" s="16" t="s">
        <v>84</v>
      </c>
      <c r="B94" s="5"/>
      <c r="C94" s="5"/>
      <c r="D94" s="5"/>
      <c r="E94" s="25"/>
      <c r="F94" s="25"/>
      <c r="G94" s="25"/>
    </row>
    <row r="95" spans="1:7" ht="61.5" customHeight="1" thickBot="1" x14ac:dyDescent="0.3">
      <c r="A95" s="16" t="s">
        <v>82</v>
      </c>
      <c r="B95" s="5"/>
      <c r="C95" s="5"/>
      <c r="D95" s="5"/>
      <c r="E95" s="26"/>
      <c r="F95" s="26"/>
      <c r="G95" s="26"/>
    </row>
    <row r="96" spans="1:7" ht="105.75" thickBot="1" x14ac:dyDescent="0.3">
      <c r="A96" s="17" t="s">
        <v>83</v>
      </c>
      <c r="C96" s="26"/>
      <c r="D96" s="26"/>
      <c r="E96" s="26"/>
      <c r="F96" s="26"/>
      <c r="G96" s="26"/>
    </row>
    <row r="115" spans="1:6" ht="15" x14ac:dyDescent="0.25">
      <c r="B115"/>
      <c r="C115"/>
      <c r="D115"/>
      <c r="E115"/>
      <c r="F115"/>
    </row>
    <row r="116" spans="1:6" ht="15.75" x14ac:dyDescent="0.25">
      <c r="A116" s="6"/>
      <c r="B116" s="15"/>
      <c r="C116" s="15"/>
      <c r="D116" s="15"/>
      <c r="E116" s="15"/>
      <c r="F116" s="15"/>
    </row>
    <row r="117" spans="1:6" ht="15.75" x14ac:dyDescent="0.25">
      <c r="A117" s="6"/>
      <c r="B117" s="15"/>
      <c r="C117" s="15"/>
      <c r="D117" s="15"/>
    </row>
    <row r="118" spans="1:6" ht="15.75" x14ac:dyDescent="0.25">
      <c r="A118" s="6"/>
      <c r="B118" s="15"/>
      <c r="C118" s="15"/>
      <c r="D118" s="15"/>
    </row>
    <row r="126" spans="1:6" ht="15.75" x14ac:dyDescent="0.25">
      <c r="A126" s="6"/>
    </row>
    <row r="127" spans="1:6" ht="15.75" x14ac:dyDescent="0.25">
      <c r="A127" s="6"/>
    </row>
    <row r="128" spans="1:6" ht="15.75" x14ac:dyDescent="0.25">
      <c r="A128" s="6"/>
    </row>
  </sheetData>
  <mergeCells count="13">
    <mergeCell ref="A1:G1"/>
    <mergeCell ref="A2:G2"/>
    <mergeCell ref="A3:G3"/>
    <mergeCell ref="A4:G4"/>
    <mergeCell ref="A5:G5"/>
    <mergeCell ref="E7:G7"/>
    <mergeCell ref="E92:G94"/>
    <mergeCell ref="E95:G95"/>
    <mergeCell ref="C96:G96"/>
    <mergeCell ref="A7:A8"/>
    <mergeCell ref="B7:B8"/>
    <mergeCell ref="C7:C8"/>
    <mergeCell ref="D7:D8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Ejec- Presup-Febrero-2023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Francisco Medina. Medina</cp:lastModifiedBy>
  <cp:lastPrinted>2023-03-06T20:07:09Z</cp:lastPrinted>
  <dcterms:created xsi:type="dcterms:W3CDTF">2021-07-29T18:58:50Z</dcterms:created>
  <dcterms:modified xsi:type="dcterms:W3CDTF">2023-03-06T20:08:13Z</dcterms:modified>
</cp:coreProperties>
</file>