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ortal 2024\10- Presupuesto\MARZO-2024\"/>
    </mc:Choice>
  </mc:AlternateContent>
  <bookViews>
    <workbookView xWindow="0" yWindow="0" windowWidth="20490" windowHeight="879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  <c r="I81" i="1"/>
  <c r="I80" i="1"/>
  <c r="I79" i="1"/>
  <c r="I78" i="1"/>
  <c r="I77" i="1"/>
  <c r="I76" i="1"/>
  <c r="I75" i="1"/>
  <c r="I74" i="1"/>
  <c r="I73" i="1"/>
  <c r="E73" i="1"/>
  <c r="I72" i="1"/>
  <c r="E72" i="1"/>
  <c r="I71" i="1"/>
  <c r="E71" i="1"/>
  <c r="I70" i="1"/>
  <c r="I69" i="1"/>
  <c r="E69" i="1"/>
  <c r="I68" i="1"/>
  <c r="E68" i="1"/>
  <c r="I67" i="1"/>
  <c r="I66" i="1"/>
  <c r="E66" i="1"/>
  <c r="I65" i="1"/>
  <c r="E65" i="1"/>
  <c r="I64" i="1"/>
  <c r="E64" i="1"/>
  <c r="I63" i="1"/>
  <c r="E63" i="1"/>
  <c r="E62" i="1" s="1"/>
  <c r="H62" i="1"/>
  <c r="H83" i="1" s="1"/>
  <c r="G62" i="1"/>
  <c r="G83" i="1" s="1"/>
  <c r="F62" i="1"/>
  <c r="I62" i="1" s="1"/>
  <c r="D62" i="1"/>
  <c r="C62" i="1"/>
  <c r="I61" i="1"/>
  <c r="E61" i="1"/>
  <c r="I60" i="1"/>
  <c r="E60" i="1"/>
  <c r="I59" i="1"/>
  <c r="E59" i="1"/>
  <c r="I58" i="1"/>
  <c r="E58" i="1"/>
  <c r="I57" i="1"/>
  <c r="E57" i="1"/>
  <c r="I56" i="1"/>
  <c r="E56" i="1"/>
  <c r="I55" i="1"/>
  <c r="E55" i="1"/>
  <c r="I54" i="1"/>
  <c r="E54" i="1"/>
  <c r="E52" i="1" s="1"/>
  <c r="I53" i="1"/>
  <c r="E53" i="1"/>
  <c r="H52" i="1"/>
  <c r="G52" i="1"/>
  <c r="F52" i="1"/>
  <c r="I52" i="1" s="1"/>
  <c r="D52" i="1"/>
  <c r="C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E36" i="1" s="1"/>
  <c r="I37" i="1"/>
  <c r="E37" i="1"/>
  <c r="H36" i="1"/>
  <c r="G36" i="1"/>
  <c r="I36" i="1" s="1"/>
  <c r="D36" i="1"/>
  <c r="C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E26" i="1" s="1"/>
  <c r="I27" i="1"/>
  <c r="E27" i="1"/>
  <c r="H26" i="1"/>
  <c r="G26" i="1"/>
  <c r="F26" i="1"/>
  <c r="I26" i="1" s="1"/>
  <c r="D26" i="1"/>
  <c r="C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E16" i="1" s="1"/>
  <c r="I18" i="1"/>
  <c r="E18" i="1"/>
  <c r="I17" i="1"/>
  <c r="E17" i="1"/>
  <c r="H16" i="1"/>
  <c r="G16" i="1"/>
  <c r="F16" i="1"/>
  <c r="I16" i="1" s="1"/>
  <c r="D16" i="1"/>
  <c r="C16" i="1"/>
  <c r="C83" i="1" s="1"/>
  <c r="I15" i="1"/>
  <c r="E15" i="1"/>
  <c r="I14" i="1"/>
  <c r="E14" i="1"/>
  <c r="I13" i="1"/>
  <c r="E13" i="1"/>
  <c r="I12" i="1"/>
  <c r="E12" i="1"/>
  <c r="I11" i="1"/>
  <c r="E11" i="1"/>
  <c r="E10" i="1" s="1"/>
  <c r="H10" i="1"/>
  <c r="G10" i="1"/>
  <c r="F10" i="1"/>
  <c r="I10" i="1" s="1"/>
  <c r="D10" i="1"/>
  <c r="D83" i="1" s="1"/>
  <c r="C10" i="1"/>
  <c r="E83" i="1" l="1"/>
  <c r="F83" i="1"/>
  <c r="I83" i="1" s="1"/>
  <c r="B5" i="1" s="1"/>
</calcChain>
</file>

<file path=xl/sharedStrings.xml><?xml version="1.0" encoding="utf-8"?>
<sst xmlns="http://schemas.openxmlformats.org/spreadsheetml/2006/main" count="90" uniqueCount="90">
  <si>
    <t xml:space="preserve">                   Consejo Nacional para la Niñez y la Adolescencia</t>
  </si>
  <si>
    <t xml:space="preserve">       Año 2024</t>
  </si>
  <si>
    <t xml:space="preserve">   Presupuesto de Gastos y Aplicaciones Financieras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</si>
  <si>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</si>
  <si>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</si>
  <si>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</si>
  <si>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</si>
  <si>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</si>
  <si>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</si>
  <si>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>Febrero</t>
  </si>
  <si>
    <t>Marzo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</si>
  <si>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</si>
  <si>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</si>
  <si>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</si>
  <si>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</si>
  <si>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</si>
  <si>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</si>
  <si>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</si>
  <si>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</si>
  <si>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</si>
  <si>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</si>
  <si>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</si>
  <si>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</si>
  <si>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</si>
  <si>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</si>
  <si>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</si>
  <si>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</si>
  <si>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</si>
  <si>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</si>
  <si>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</si>
  <si>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</si>
  <si>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</si>
  <si>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</si>
  <si>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</si>
  <si>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</si>
  <si>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</si>
  <si>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</si>
  <si>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</si>
  <si>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</si>
  <si>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</si>
  <si>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</si>
  <si>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</si>
  <si>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</si>
  <si>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</si>
  <si>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</si>
  <si>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</si>
  <si>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</si>
  <si>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</si>
  <si>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</si>
  <si>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</si>
  <si>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</si>
  <si>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</si>
  <si>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</si>
  <si>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</si>
  <si>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</si>
  <si>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</si>
  <si>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</si>
  <si>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</si>
  <si>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</si>
  <si>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</si>
  <si>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</si>
  <si>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</si>
  <si>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</si>
  <si>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</si>
  <si>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</si>
  <si>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</si>
  <si>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</si>
  <si>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</si>
  <si>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</si>
  <si>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</si>
  <si>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</si>
  <si>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</si>
  <si>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</si>
  <si>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</si>
  <si>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</si>
  <si>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</si>
  <si>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</si>
  <si>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  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</si>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</sst>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D$&quot;#,##0.00;[Red]\-&quot;RD$&quot;#,##0.00"/>
    <numFmt numFmtId="43" formatCode="_-* #,##0.00_-;\-* #,##0.00_-;_-* &quot;-&quot;??_-;_-@_-"/>
    <numFmt numFmtId="164" formatCode="_(* #,##0.0_);_(* \(#,##0.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7" fillId="3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164" fontId="8" fillId="0" borderId="7" xfId="0" applyNumberFormat="1" applyFont="1" applyBorder="1"/>
    <xf numFmtId="0" fontId="9" fillId="0" borderId="0" xfId="0" applyFont="1" applyAlignment="1">
      <alignment horizontal="left" indent="1"/>
    </xf>
    <xf numFmtId="39" fontId="2" fillId="0" borderId="0" xfId="0" applyNumberFormat="1" applyFont="1"/>
    <xf numFmtId="39" fontId="10" fillId="0" borderId="0" xfId="0" applyNumberFormat="1" applyFont="1"/>
    <xf numFmtId="0" fontId="11" fillId="0" borderId="0" xfId="0" applyFont="1" applyAlignment="1">
      <alignment horizontal="left" indent="2"/>
    </xf>
    <xf numFmtId="43" fontId="1" fillId="0" borderId="0" xfId="1" applyFont="1" applyAlignment="1">
      <alignment horizontal="right"/>
    </xf>
    <xf numFmtId="39" fontId="0" fillId="0" borderId="0" xfId="0" applyNumberFormat="1"/>
    <xf numFmtId="43" fontId="1" fillId="0" borderId="0" xfId="1" applyFont="1"/>
    <xf numFmtId="0" fontId="9" fillId="0" borderId="0" xfId="0" applyFont="1" applyAlignment="1">
      <alignment horizontal="left"/>
    </xf>
    <xf numFmtId="0" fontId="12" fillId="4" borderId="8" xfId="0" applyFont="1" applyFill="1" applyBorder="1" applyAlignment="1">
      <alignment vertical="center"/>
    </xf>
    <xf numFmtId="39" fontId="2" fillId="4" borderId="8" xfId="0" applyNumberFormat="1" applyFont="1" applyFill="1" applyBorder="1"/>
    <xf numFmtId="39" fontId="6" fillId="0" borderId="0" xfId="0" applyNumberFormat="1" applyFont="1"/>
    <xf numFmtId="0" fontId="13" fillId="0" borderId="0" xfId="0" applyFont="1"/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10" fillId="0" borderId="0" xfId="0" applyFont="1"/>
    <xf numFmtId="0" fontId="2" fillId="0" borderId="0" xfId="0" applyFont="1"/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8" fontId="4" fillId="0" borderId="0" xfId="0" applyNumberFormat="1" applyFont="1" applyAlignment="1">
      <alignment horizontal="center" vertical="top" wrapText="1" readingOrder="1"/>
    </xf>
    <xf numFmtId="0" fontId="7" fillId="2" borderId="2" xfId="0" applyFont="1" applyFill="1" applyBorder="1" applyAlignment="1">
      <alignment horizontal="left" vertical="center"/>
    </xf>
    <xf numFmtId="43" fontId="7" fillId="2" borderId="2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161485</xdr:colOff>
      <xdr:row>1</xdr:row>
      <xdr:rowOff>101725</xdr:rowOff>
    </xdr:from>
    <xdr:to>
      <xdr:col>1</xdr:col>
      <xdr:colOff>2079638</xdr:colOff>
      <xdr:row>5</xdr:row>
      <xdr:rowOff>11205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1C4CD2-53D2-4F05-AB34-D7A57024C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452838" y="292225"/>
          <a:ext cx="1918153" cy="985245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741829</xdr:colOff>
      <xdr:row>85</xdr:row>
      <xdr:rowOff>118222</xdr:rowOff>
    </xdr:from>
    <xdr:to>
      <xdr:col>8</xdr:col>
      <xdr:colOff>212911</xdr:colOff>
      <xdr:row>91</xdr:row>
      <xdr:rowOff>89647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37CB4-DF12-4C74-9166-C3713AEB6A0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182" y="16635693"/>
          <a:ext cx="8996082" cy="1136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8"/>
  <sheetViews>
    <sheetView tabSelected="1" zoomScale="85" zoomScaleNormal="85" workbookViewId="0">
      <selection activeCell="U1" sqref="U1"/>
    </sheetView>
  </sheetViews>
  <sheetFormatPr baseColWidth="10" defaultRowHeight="14.25"/>
  <cols>
    <col min="1" max="1" width="4.25" customWidth="1"/>
    <col min="2" max="2" width="48.875" style="1" customWidth="1"/>
    <col min="3" max="3" width="15.25" style="1" bestFit="1" customWidth="1"/>
    <col min="4" max="4" width="17.625" style="1" customWidth="1"/>
    <col min="5" max="5" width="16.75" style="1" customWidth="1"/>
    <col min="6" max="8" width="14.75" style="1" customWidth="1"/>
    <col min="9" max="9" width="16.125" style="1" bestFit="1" customWidth="1"/>
    <col min="10" max="10" width="4.25" customWidth="1"/>
  </cols>
  <sheetData>
    <row r="1" spans="2:9">
      <c r="B1" s="23"/>
      <c r="C1" s="24"/>
      <c r="D1" s="24"/>
      <c r="E1" s="24"/>
      <c r="F1" s="24"/>
      <c r="G1" s="24"/>
      <c r="H1" s="24"/>
      <c r="I1" s="24"/>
    </row>
    <row r="2" spans="2:9" ht="20.25">
      <c r="B2" s="25" t="s">
        <v>0</v>
      </c>
      <c r="C2" s="26"/>
      <c r="D2" s="26"/>
      <c r="E2" s="26"/>
      <c r="F2" s="26"/>
      <c r="G2" s="26"/>
      <c r="H2" s="26"/>
      <c r="I2" s="26"/>
    </row>
    <row r="3" spans="2:9" ht="20.25">
      <c r="B3" s="27" t="s">
        <v>1</v>
      </c>
      <c r="C3" s="28"/>
      <c r="D3" s="28"/>
      <c r="E3" s="28"/>
      <c r="F3" s="28"/>
      <c r="G3" s="28"/>
      <c r="H3" s="28"/>
      <c r="I3" s="28"/>
    </row>
    <row r="4" spans="2:9" ht="20.25">
      <c r="B4" s="29" t="s">
        <v>2</v>
      </c>
      <c r="C4" s="29"/>
      <c r="D4" s="29"/>
      <c r="E4" s="29"/>
      <c r="F4" s="29"/>
      <c r="G4" s="29"/>
      <c r="H4" s="29"/>
      <c r="I4" s="29"/>
    </row>
    <row r="5" spans="2:9" ht="20.25">
      <c r="B5" s="30">
        <f>+I83</f>
        <v>405328728.12</v>
      </c>
      <c r="C5" s="26"/>
      <c r="D5" s="26"/>
      <c r="E5" s="26"/>
      <c r="F5" s="26"/>
      <c r="G5" s="26"/>
      <c r="H5" s="26"/>
      <c r="I5" s="26"/>
    </row>
    <row r="7" spans="2:9">
      <c r="B7" s="31" t="s">
        <v>3</v>
      </c>
      <c r="C7" s="32" t="s">
        <v>4</v>
      </c>
      <c r="D7" s="32" t="s">
        <v>5</v>
      </c>
      <c r="E7" s="32" t="s">
        <v>6</v>
      </c>
      <c r="F7" s="34" t="s">
        <v>7</v>
      </c>
      <c r="G7" s="35"/>
      <c r="H7" s="35"/>
      <c r="I7" s="36"/>
    </row>
    <row r="8" spans="2:9">
      <c r="B8" s="31"/>
      <c r="C8" s="33"/>
      <c r="D8" s="33"/>
      <c r="E8" s="33"/>
      <c r="F8" s="2" t="s">
        <v>8</v>
      </c>
      <c r="G8" s="2" t="s">
        <v>9</v>
      </c>
      <c r="H8" s="2" t="s">
        <v>10</v>
      </c>
      <c r="I8" s="2" t="s">
        <v>11</v>
      </c>
    </row>
    <row r="9" spans="2:9">
      <c r="B9" s="3" t="s">
        <v>12</v>
      </c>
      <c r="C9" s="4"/>
      <c r="D9" s="4"/>
      <c r="E9" s="4"/>
      <c r="F9" s="4"/>
      <c r="G9" s="4"/>
      <c r="H9" s="4"/>
      <c r="I9" s="4"/>
    </row>
    <row r="10" spans="2:9" ht="15.75">
      <c r="B10" s="5" t="s">
        <v>13</v>
      </c>
      <c r="C10" s="6">
        <f t="shared" ref="C10:D10" si="0">+C11+C12+C13+C14+C15</f>
        <v>1315640147</v>
      </c>
      <c r="D10" s="6">
        <f t="shared" si="0"/>
        <v>0</v>
      </c>
      <c r="E10" s="6">
        <f>+E11+E12+E13+E14+E15</f>
        <v>1315640147</v>
      </c>
      <c r="F10" s="6">
        <f t="shared" ref="F10:H10" si="1">+F11+F12+F13+F14+F15</f>
        <v>86307622.689999998</v>
      </c>
      <c r="G10" s="6">
        <f t="shared" si="1"/>
        <v>79544049.480000004</v>
      </c>
      <c r="H10" s="6">
        <f t="shared" si="1"/>
        <v>80560176.049999997</v>
      </c>
      <c r="I10" s="7">
        <f>+SUM(F10:H10)</f>
        <v>246411848.22000003</v>
      </c>
    </row>
    <row r="11" spans="2:9">
      <c r="B11" s="8" t="s">
        <v>14</v>
      </c>
      <c r="C11" s="9">
        <v>919269423</v>
      </c>
      <c r="D11" s="10">
        <v>-5813500</v>
      </c>
      <c r="E11" s="10">
        <f>+C11+D11</f>
        <v>913455923</v>
      </c>
      <c r="F11" s="10">
        <v>66735781.259999998</v>
      </c>
      <c r="G11" s="10">
        <v>66210500</v>
      </c>
      <c r="H11" s="10">
        <v>65794137.75</v>
      </c>
      <c r="I11" s="10">
        <f t="shared" ref="I11:I74" si="2">+SUM(F11:H11)</f>
        <v>198740419.00999999</v>
      </c>
    </row>
    <row r="12" spans="2:9">
      <c r="B12" s="8" t="s">
        <v>15</v>
      </c>
      <c r="C12" s="9">
        <v>258421689</v>
      </c>
      <c r="D12" s="10">
        <v>5813500</v>
      </c>
      <c r="E12" s="10">
        <f t="shared" ref="E12:E15" si="3">+D12+C12</f>
        <v>264235189</v>
      </c>
      <c r="F12" s="10">
        <v>9444026.6600000001</v>
      </c>
      <c r="G12" s="10">
        <v>3247500</v>
      </c>
      <c r="H12" s="10">
        <v>4774760.4400000004</v>
      </c>
      <c r="I12" s="10">
        <f t="shared" si="2"/>
        <v>17466287.100000001</v>
      </c>
    </row>
    <row r="13" spans="2:9">
      <c r="B13" s="8" t="s">
        <v>16</v>
      </c>
      <c r="C13" s="9">
        <v>495000</v>
      </c>
      <c r="D13" s="10">
        <v>0</v>
      </c>
      <c r="E13" s="10">
        <f t="shared" si="3"/>
        <v>495000</v>
      </c>
      <c r="F13" s="10">
        <v>0</v>
      </c>
      <c r="G13" s="10">
        <v>0</v>
      </c>
      <c r="H13" s="10">
        <v>0</v>
      </c>
      <c r="I13" s="10">
        <f t="shared" si="2"/>
        <v>0</v>
      </c>
    </row>
    <row r="14" spans="2:9">
      <c r="B14" s="8" t="s">
        <v>17</v>
      </c>
      <c r="C14" s="10">
        <v>0</v>
      </c>
      <c r="D14" s="10">
        <v>0</v>
      </c>
      <c r="E14" s="10">
        <f t="shared" si="3"/>
        <v>0</v>
      </c>
      <c r="F14" s="10">
        <v>0</v>
      </c>
      <c r="G14" s="10">
        <v>0</v>
      </c>
      <c r="H14" s="10">
        <v>0</v>
      </c>
      <c r="I14" s="10">
        <f t="shared" si="2"/>
        <v>0</v>
      </c>
    </row>
    <row r="15" spans="2:9">
      <c r="B15" s="8" t="s">
        <v>18</v>
      </c>
      <c r="C15" s="11">
        <v>137454035</v>
      </c>
      <c r="D15" s="10">
        <v>0</v>
      </c>
      <c r="E15" s="10">
        <f t="shared" si="3"/>
        <v>137454035</v>
      </c>
      <c r="F15" s="10">
        <v>10127814.77</v>
      </c>
      <c r="G15" s="10">
        <v>10086049.48</v>
      </c>
      <c r="H15" s="10">
        <v>9991277.8599999994</v>
      </c>
      <c r="I15" s="10">
        <f t="shared" si="2"/>
        <v>30205142.109999999</v>
      </c>
    </row>
    <row r="16" spans="2:9" ht="15">
      <c r="B16" s="5" t="s">
        <v>19</v>
      </c>
      <c r="C16" s="6">
        <f>+C17+C18+C19+C20+C21+C22+C23+C24+C25</f>
        <v>84662692</v>
      </c>
      <c r="D16" s="6">
        <f>+D17+D18+D19+D20+D21+D22+D23+D24+D25</f>
        <v>230579388.08000001</v>
      </c>
      <c r="E16" s="6">
        <f>+E17+E18+E19+E20+E21+E22+E23+E24+E25</f>
        <v>315242080.07999998</v>
      </c>
      <c r="F16" s="6">
        <f t="shared" ref="F16:H16" si="4">+F17+F18+F19+F20+F21+F22+F23+F24+F25</f>
        <v>3259590.33</v>
      </c>
      <c r="G16" s="6">
        <f t="shared" si="4"/>
        <v>12503272.029999999</v>
      </c>
      <c r="H16" s="6">
        <f t="shared" si="4"/>
        <v>30837082.620000001</v>
      </c>
      <c r="I16" s="6">
        <f t="shared" si="2"/>
        <v>46599944.980000004</v>
      </c>
    </row>
    <row r="17" spans="2:9">
      <c r="B17" s="8" t="s">
        <v>20</v>
      </c>
      <c r="C17" s="10">
        <v>57881612</v>
      </c>
      <c r="D17" s="10">
        <v>-15211954.09</v>
      </c>
      <c r="E17" s="10">
        <f t="shared" ref="E17:E25" si="5">+D17+C17</f>
        <v>42669657.909999996</v>
      </c>
      <c r="F17" s="10">
        <v>1158759.2</v>
      </c>
      <c r="G17" s="10">
        <v>5409746.4000000004</v>
      </c>
      <c r="H17" s="10">
        <v>5009382.3499999996</v>
      </c>
      <c r="I17" s="10">
        <f t="shared" si="2"/>
        <v>11577887.949999999</v>
      </c>
    </row>
    <row r="18" spans="2:9">
      <c r="B18" s="8" t="s">
        <v>21</v>
      </c>
      <c r="C18" s="10">
        <v>16131040</v>
      </c>
      <c r="D18" s="10">
        <v>-12648505.41</v>
      </c>
      <c r="E18" s="10">
        <f t="shared" si="5"/>
        <v>3482534.59</v>
      </c>
      <c r="F18" s="10">
        <v>0</v>
      </c>
      <c r="G18" s="10">
        <v>0</v>
      </c>
      <c r="H18" s="10">
        <v>1192414.46</v>
      </c>
      <c r="I18" s="10">
        <f t="shared" si="2"/>
        <v>1192414.46</v>
      </c>
    </row>
    <row r="19" spans="2:9">
      <c r="B19" s="8" t="s">
        <v>22</v>
      </c>
      <c r="C19" s="10">
        <v>2200020</v>
      </c>
      <c r="D19" s="10">
        <v>7199980</v>
      </c>
      <c r="E19" s="10">
        <f t="shared" si="5"/>
        <v>9400000</v>
      </c>
      <c r="F19" s="10">
        <v>136050</v>
      </c>
      <c r="G19" s="10">
        <v>576591</v>
      </c>
      <c r="H19" s="10">
        <v>1184719</v>
      </c>
      <c r="I19" s="10">
        <f t="shared" si="2"/>
        <v>1897360</v>
      </c>
    </row>
    <row r="20" spans="2:9">
      <c r="B20" s="8" t="s">
        <v>23</v>
      </c>
      <c r="C20" s="10">
        <v>250000</v>
      </c>
      <c r="D20" s="10">
        <v>9632501.9199999999</v>
      </c>
      <c r="E20" s="10">
        <f t="shared" si="5"/>
        <v>9882501.9199999999</v>
      </c>
      <c r="F20" s="10">
        <v>0</v>
      </c>
      <c r="G20" s="10">
        <v>295850.90000000002</v>
      </c>
      <c r="H20" s="10">
        <v>734517</v>
      </c>
      <c r="I20" s="10">
        <f t="shared" si="2"/>
        <v>1030367.9</v>
      </c>
    </row>
    <row r="21" spans="2:9">
      <c r="B21" s="8" t="s">
        <v>24</v>
      </c>
      <c r="C21" s="10">
        <v>1800020</v>
      </c>
      <c r="D21" s="10">
        <v>39863413.520000003</v>
      </c>
      <c r="E21" s="10">
        <f t="shared" si="5"/>
        <v>41663433.520000003</v>
      </c>
      <c r="F21" s="10">
        <v>901205.71</v>
      </c>
      <c r="G21" s="10">
        <v>3559609.85</v>
      </c>
      <c r="H21" s="10">
        <v>4703469.17</v>
      </c>
      <c r="I21" s="10">
        <f t="shared" si="2"/>
        <v>9164284.7300000004</v>
      </c>
    </row>
    <row r="22" spans="2:9">
      <c r="B22" s="8" t="s">
        <v>25</v>
      </c>
      <c r="C22" s="10">
        <v>1200000</v>
      </c>
      <c r="D22" s="10">
        <v>14925117.359999999</v>
      </c>
      <c r="E22" s="10">
        <f t="shared" si="5"/>
        <v>16125117.359999999</v>
      </c>
      <c r="F22" s="10">
        <v>1063575.42</v>
      </c>
      <c r="G22" s="10">
        <v>2002733.96</v>
      </c>
      <c r="H22" s="10">
        <v>1514897.98</v>
      </c>
      <c r="I22" s="10">
        <f t="shared" si="2"/>
        <v>4581207.3599999994</v>
      </c>
    </row>
    <row r="23" spans="2:9">
      <c r="B23" s="8" t="s">
        <v>26</v>
      </c>
      <c r="C23" s="10">
        <v>0</v>
      </c>
      <c r="D23" s="10">
        <v>32258051.789999999</v>
      </c>
      <c r="E23" s="10">
        <f t="shared" si="5"/>
        <v>32258051.789999999</v>
      </c>
      <c r="F23" s="10">
        <v>0</v>
      </c>
      <c r="G23" s="10">
        <v>160740</v>
      </c>
      <c r="H23" s="10">
        <v>8937487.6999999993</v>
      </c>
      <c r="I23" s="10">
        <f t="shared" si="2"/>
        <v>9098227.6999999993</v>
      </c>
    </row>
    <row r="24" spans="2:9">
      <c r="B24" s="8" t="s">
        <v>27</v>
      </c>
      <c r="C24" s="10">
        <v>0</v>
      </c>
      <c r="D24" s="10">
        <v>142215222.09</v>
      </c>
      <c r="E24" s="10">
        <f t="shared" si="5"/>
        <v>142215222.09</v>
      </c>
      <c r="F24" s="10">
        <v>0</v>
      </c>
      <c r="G24" s="10">
        <v>497999.92</v>
      </c>
      <c r="H24" s="10">
        <v>7189223.4000000004</v>
      </c>
      <c r="I24" s="10">
        <f t="shared" si="2"/>
        <v>7687223.3200000003</v>
      </c>
    </row>
    <row r="25" spans="2:9">
      <c r="B25" s="8" t="s">
        <v>28</v>
      </c>
      <c r="C25" s="10">
        <v>5200000</v>
      </c>
      <c r="D25" s="10">
        <v>12345560.9</v>
      </c>
      <c r="E25" s="10">
        <f t="shared" si="5"/>
        <v>17545560.899999999</v>
      </c>
      <c r="F25" s="10">
        <v>0</v>
      </c>
      <c r="G25" s="10">
        <v>0</v>
      </c>
      <c r="H25" s="10">
        <v>370971.56</v>
      </c>
      <c r="I25" s="10">
        <f t="shared" si="2"/>
        <v>370971.56</v>
      </c>
    </row>
    <row r="26" spans="2:9" ht="15">
      <c r="B26" s="5" t="s">
        <v>29</v>
      </c>
      <c r="C26" s="6">
        <f t="shared" ref="C26:H26" si="6">+C27+C28+C29+C30+C31+C32+C33+C34+C35</f>
        <v>17925048</v>
      </c>
      <c r="D26" s="6">
        <f t="shared" si="6"/>
        <v>135193561.5</v>
      </c>
      <c r="E26" s="6">
        <f t="shared" si="6"/>
        <v>153118609.5</v>
      </c>
      <c r="F26" s="6">
        <f t="shared" si="6"/>
        <v>996645</v>
      </c>
      <c r="G26" s="6">
        <f t="shared" si="6"/>
        <v>4483991.58</v>
      </c>
      <c r="H26" s="6">
        <f t="shared" si="6"/>
        <v>30576612.84</v>
      </c>
      <c r="I26" s="6">
        <f t="shared" si="2"/>
        <v>36057249.420000002</v>
      </c>
    </row>
    <row r="27" spans="2:9">
      <c r="B27" s="8" t="s">
        <v>30</v>
      </c>
      <c r="C27" s="10">
        <v>17925048</v>
      </c>
      <c r="D27" s="10">
        <v>26578052.699999999</v>
      </c>
      <c r="E27" s="10">
        <f t="shared" ref="E27:E35" si="7">+D27+C27</f>
        <v>44503100.700000003</v>
      </c>
      <c r="F27" s="10">
        <v>996645</v>
      </c>
      <c r="G27" s="10">
        <v>1256125.8799999999</v>
      </c>
      <c r="H27" s="10">
        <v>13728184.68</v>
      </c>
      <c r="I27" s="10">
        <f t="shared" si="2"/>
        <v>15980955.559999999</v>
      </c>
    </row>
    <row r="28" spans="2:9">
      <c r="B28" s="8" t="s">
        <v>31</v>
      </c>
      <c r="C28" s="10">
        <v>0</v>
      </c>
      <c r="D28" s="10">
        <v>32484751.5</v>
      </c>
      <c r="E28" s="10">
        <f t="shared" si="7"/>
        <v>32484751.5</v>
      </c>
      <c r="F28" s="10">
        <v>0</v>
      </c>
      <c r="G28" s="10">
        <v>0</v>
      </c>
      <c r="H28" s="10">
        <v>9875053.7400000002</v>
      </c>
      <c r="I28" s="10">
        <f t="shared" si="2"/>
        <v>9875053.7400000002</v>
      </c>
    </row>
    <row r="29" spans="2:9">
      <c r="B29" s="8" t="s">
        <v>32</v>
      </c>
      <c r="C29" s="10">
        <v>0</v>
      </c>
      <c r="D29" s="10">
        <v>5074076.82</v>
      </c>
      <c r="E29" s="10">
        <f t="shared" si="7"/>
        <v>5074076.82</v>
      </c>
      <c r="F29" s="10">
        <v>0</v>
      </c>
      <c r="G29" s="10">
        <v>0</v>
      </c>
      <c r="H29" s="10">
        <v>196808.66</v>
      </c>
      <c r="I29" s="10">
        <f t="shared" si="2"/>
        <v>196808.66</v>
      </c>
    </row>
    <row r="30" spans="2:9">
      <c r="B30" s="8" t="s">
        <v>33</v>
      </c>
      <c r="C30" s="10">
        <v>0</v>
      </c>
      <c r="D30" s="10">
        <v>9537602.5</v>
      </c>
      <c r="E30" s="10">
        <f t="shared" si="7"/>
        <v>9537602.5</v>
      </c>
      <c r="F30" s="10">
        <v>0</v>
      </c>
      <c r="G30" s="10">
        <v>0</v>
      </c>
      <c r="H30" s="10">
        <v>378250</v>
      </c>
      <c r="I30" s="10">
        <f t="shared" si="2"/>
        <v>378250</v>
      </c>
    </row>
    <row r="31" spans="2:9">
      <c r="B31" s="8" t="s">
        <v>34</v>
      </c>
      <c r="C31" s="10">
        <v>0</v>
      </c>
      <c r="D31" s="10">
        <v>3929821</v>
      </c>
      <c r="E31" s="10">
        <f t="shared" si="7"/>
        <v>3929821</v>
      </c>
      <c r="F31" s="10">
        <v>0</v>
      </c>
      <c r="G31" s="10">
        <v>0</v>
      </c>
      <c r="H31" s="10">
        <v>2822.56</v>
      </c>
      <c r="I31" s="10">
        <f t="shared" si="2"/>
        <v>2822.56</v>
      </c>
    </row>
    <row r="32" spans="2:9">
      <c r="B32" s="8" t="s">
        <v>35</v>
      </c>
      <c r="C32" s="10">
        <v>0</v>
      </c>
      <c r="D32" s="10">
        <v>1200372.75</v>
      </c>
      <c r="E32" s="10">
        <f t="shared" si="7"/>
        <v>1200372.75</v>
      </c>
      <c r="F32" s="10">
        <v>0</v>
      </c>
      <c r="G32" s="10">
        <v>0</v>
      </c>
      <c r="H32" s="10">
        <v>117524.33</v>
      </c>
      <c r="I32" s="10">
        <f t="shared" si="2"/>
        <v>117524.33</v>
      </c>
    </row>
    <row r="33" spans="2:9">
      <c r="B33" s="8" t="s">
        <v>36</v>
      </c>
      <c r="C33" s="10">
        <v>0</v>
      </c>
      <c r="D33" s="10">
        <v>34514933.630000003</v>
      </c>
      <c r="E33" s="10">
        <f t="shared" si="7"/>
        <v>34514933.630000003</v>
      </c>
      <c r="F33" s="10">
        <v>0</v>
      </c>
      <c r="G33" s="10">
        <v>3227865.7</v>
      </c>
      <c r="H33" s="10">
        <v>1787518.07</v>
      </c>
      <c r="I33" s="10">
        <f t="shared" si="2"/>
        <v>5015383.7700000005</v>
      </c>
    </row>
    <row r="34" spans="2:9">
      <c r="B34" s="8" t="s">
        <v>37</v>
      </c>
      <c r="C34" s="10">
        <v>0</v>
      </c>
      <c r="D34" s="10">
        <v>0</v>
      </c>
      <c r="E34" s="10">
        <f t="shared" si="7"/>
        <v>0</v>
      </c>
      <c r="F34" s="10">
        <v>0</v>
      </c>
      <c r="G34" s="10">
        <v>0</v>
      </c>
      <c r="H34" s="10">
        <v>0</v>
      </c>
      <c r="I34" s="10">
        <f t="shared" si="2"/>
        <v>0</v>
      </c>
    </row>
    <row r="35" spans="2:9">
      <c r="B35" s="8" t="s">
        <v>38</v>
      </c>
      <c r="C35" s="10">
        <v>0</v>
      </c>
      <c r="D35" s="10">
        <v>21873950.600000001</v>
      </c>
      <c r="E35" s="10">
        <f t="shared" si="7"/>
        <v>21873950.600000001</v>
      </c>
      <c r="F35" s="10">
        <v>0</v>
      </c>
      <c r="G35" s="10">
        <v>0</v>
      </c>
      <c r="H35" s="10">
        <v>4490450.8</v>
      </c>
      <c r="I35" s="10">
        <f t="shared" si="2"/>
        <v>4490450.8</v>
      </c>
    </row>
    <row r="36" spans="2:9" ht="15">
      <c r="B36" s="5" t="s">
        <v>39</v>
      </c>
      <c r="C36" s="6">
        <f>+C37+C38+C39+C40+C41+C42+C43+C44</f>
        <v>214638056</v>
      </c>
      <c r="D36" s="6">
        <f>+D37+D38+D39+D40+D41+D42+D43+D44</f>
        <v>-41444340</v>
      </c>
      <c r="E36" s="6">
        <f>+E37+E38+E39+E40+E41+E42+E43+E44</f>
        <v>173193716</v>
      </c>
      <c r="F36" s="6">
        <v>0</v>
      </c>
      <c r="G36" s="6">
        <f>+G37+G38+G39+G40+G41+G42+G43+G44</f>
        <v>0</v>
      </c>
      <c r="H36" s="6">
        <f>+H37+H38+H39+H40+H41+H42+H43+H44</f>
        <v>39973429</v>
      </c>
      <c r="I36" s="6">
        <f t="shared" si="2"/>
        <v>39973429</v>
      </c>
    </row>
    <row r="37" spans="2:9">
      <c r="B37" s="8" t="s">
        <v>40</v>
      </c>
      <c r="C37" s="10">
        <v>214638056</v>
      </c>
      <c r="D37" s="10">
        <v>-41444340</v>
      </c>
      <c r="E37" s="10">
        <f t="shared" ref="E37:E51" si="8">+D37+C37</f>
        <v>173193716</v>
      </c>
      <c r="F37" s="10">
        <v>0</v>
      </c>
      <c r="G37" s="10">
        <v>0</v>
      </c>
      <c r="H37" s="10">
        <v>39973429</v>
      </c>
      <c r="I37" s="10">
        <f t="shared" si="2"/>
        <v>39973429</v>
      </c>
    </row>
    <row r="38" spans="2:9">
      <c r="B38" s="8" t="s">
        <v>41</v>
      </c>
      <c r="C38" s="10">
        <v>0</v>
      </c>
      <c r="D38" s="10">
        <v>0</v>
      </c>
      <c r="E38" s="10">
        <f t="shared" si="8"/>
        <v>0</v>
      </c>
      <c r="F38" s="10">
        <v>0</v>
      </c>
      <c r="G38" s="10">
        <v>0</v>
      </c>
      <c r="H38" s="10">
        <v>0</v>
      </c>
      <c r="I38" s="10">
        <f t="shared" si="2"/>
        <v>0</v>
      </c>
    </row>
    <row r="39" spans="2:9">
      <c r="B39" s="8" t="s">
        <v>42</v>
      </c>
      <c r="C39" s="10">
        <v>0</v>
      </c>
      <c r="D39" s="10">
        <v>0</v>
      </c>
      <c r="E39" s="10">
        <f t="shared" si="8"/>
        <v>0</v>
      </c>
      <c r="F39" s="10">
        <v>0</v>
      </c>
      <c r="G39" s="10">
        <v>0</v>
      </c>
      <c r="H39" s="10">
        <v>0</v>
      </c>
      <c r="I39" s="10">
        <f t="shared" si="2"/>
        <v>0</v>
      </c>
    </row>
    <row r="40" spans="2:9">
      <c r="B40" s="8" t="s">
        <v>43</v>
      </c>
      <c r="C40" s="10">
        <v>0</v>
      </c>
      <c r="D40" s="10">
        <v>0</v>
      </c>
      <c r="E40" s="10">
        <f t="shared" si="8"/>
        <v>0</v>
      </c>
      <c r="F40" s="10">
        <v>0</v>
      </c>
      <c r="G40" s="10">
        <v>0</v>
      </c>
      <c r="H40" s="10">
        <v>0</v>
      </c>
      <c r="I40" s="10">
        <f t="shared" si="2"/>
        <v>0</v>
      </c>
    </row>
    <row r="41" spans="2:9">
      <c r="B41" s="8" t="s">
        <v>44</v>
      </c>
      <c r="C41" s="10">
        <v>0</v>
      </c>
      <c r="D41" s="10">
        <v>0</v>
      </c>
      <c r="E41" s="10">
        <f t="shared" si="8"/>
        <v>0</v>
      </c>
      <c r="F41" s="10">
        <v>0</v>
      </c>
      <c r="G41" s="10">
        <v>0</v>
      </c>
      <c r="H41" s="10">
        <v>0</v>
      </c>
      <c r="I41" s="10">
        <f t="shared" si="2"/>
        <v>0</v>
      </c>
    </row>
    <row r="42" spans="2:9">
      <c r="B42" s="8" t="s">
        <v>45</v>
      </c>
      <c r="C42" s="10">
        <v>0</v>
      </c>
      <c r="D42" s="10">
        <v>0</v>
      </c>
      <c r="E42" s="10">
        <f t="shared" si="8"/>
        <v>0</v>
      </c>
      <c r="F42" s="10">
        <v>0</v>
      </c>
      <c r="G42" s="10">
        <v>0</v>
      </c>
      <c r="H42" s="10">
        <v>0</v>
      </c>
      <c r="I42" s="10">
        <f t="shared" si="2"/>
        <v>0</v>
      </c>
    </row>
    <row r="43" spans="2:9">
      <c r="B43" s="8" t="s">
        <v>46</v>
      </c>
      <c r="C43" s="10">
        <v>0</v>
      </c>
      <c r="D43" s="10">
        <v>0</v>
      </c>
      <c r="E43" s="10">
        <f t="shared" si="8"/>
        <v>0</v>
      </c>
      <c r="F43" s="10">
        <v>0</v>
      </c>
      <c r="G43" s="10">
        <v>0</v>
      </c>
      <c r="H43" s="10">
        <v>0</v>
      </c>
      <c r="I43" s="10">
        <f t="shared" si="2"/>
        <v>0</v>
      </c>
    </row>
    <row r="44" spans="2:9">
      <c r="B44" s="8" t="s">
        <v>47</v>
      </c>
      <c r="C44" s="10">
        <v>0</v>
      </c>
      <c r="D44" s="10">
        <v>0</v>
      </c>
      <c r="E44" s="10">
        <f t="shared" si="8"/>
        <v>0</v>
      </c>
      <c r="F44" s="10">
        <v>0</v>
      </c>
      <c r="G44" s="10">
        <v>0</v>
      </c>
      <c r="H44" s="10">
        <v>0</v>
      </c>
      <c r="I44" s="10">
        <f t="shared" si="2"/>
        <v>0</v>
      </c>
    </row>
    <row r="45" spans="2:9" ht="15">
      <c r="B45" s="5" t="s">
        <v>48</v>
      </c>
      <c r="C45" s="6">
        <v>0</v>
      </c>
      <c r="D45" s="6">
        <v>0</v>
      </c>
      <c r="E45" s="6">
        <f t="shared" si="8"/>
        <v>0</v>
      </c>
      <c r="F45" s="6">
        <v>0</v>
      </c>
      <c r="G45" s="6">
        <v>0</v>
      </c>
      <c r="H45" s="6">
        <v>0</v>
      </c>
      <c r="I45" s="6">
        <f t="shared" si="2"/>
        <v>0</v>
      </c>
    </row>
    <row r="46" spans="2:9">
      <c r="B46" s="8" t="s">
        <v>49</v>
      </c>
      <c r="C46" s="10">
        <v>0</v>
      </c>
      <c r="D46" s="10">
        <v>0</v>
      </c>
      <c r="E46" s="10">
        <f t="shared" si="8"/>
        <v>0</v>
      </c>
      <c r="F46" s="10">
        <v>0</v>
      </c>
      <c r="G46" s="10">
        <v>0</v>
      </c>
      <c r="H46" s="10">
        <v>0</v>
      </c>
      <c r="I46" s="10">
        <f t="shared" si="2"/>
        <v>0</v>
      </c>
    </row>
    <row r="47" spans="2:9">
      <c r="B47" s="8" t="s">
        <v>50</v>
      </c>
      <c r="C47" s="10">
        <v>0</v>
      </c>
      <c r="D47" s="10">
        <v>0</v>
      </c>
      <c r="E47" s="10">
        <f t="shared" si="8"/>
        <v>0</v>
      </c>
      <c r="F47" s="10">
        <v>0</v>
      </c>
      <c r="G47" s="10">
        <v>0</v>
      </c>
      <c r="H47" s="10">
        <v>0</v>
      </c>
      <c r="I47" s="10">
        <f t="shared" si="2"/>
        <v>0</v>
      </c>
    </row>
    <row r="48" spans="2:9">
      <c r="B48" s="8" t="s">
        <v>51</v>
      </c>
      <c r="C48" s="10">
        <v>0</v>
      </c>
      <c r="D48" s="10">
        <v>0</v>
      </c>
      <c r="E48" s="10">
        <f t="shared" si="8"/>
        <v>0</v>
      </c>
      <c r="F48" s="10">
        <v>0</v>
      </c>
      <c r="G48" s="10">
        <v>0</v>
      </c>
      <c r="H48" s="10">
        <v>0</v>
      </c>
      <c r="I48" s="10">
        <f t="shared" si="2"/>
        <v>0</v>
      </c>
    </row>
    <row r="49" spans="2:9">
      <c r="B49" s="8" t="s">
        <v>52</v>
      </c>
      <c r="C49" s="10">
        <v>0</v>
      </c>
      <c r="D49" s="10">
        <v>0</v>
      </c>
      <c r="E49" s="10">
        <f t="shared" si="8"/>
        <v>0</v>
      </c>
      <c r="F49" s="10">
        <v>0</v>
      </c>
      <c r="G49" s="10">
        <v>0</v>
      </c>
      <c r="H49" s="10">
        <v>0</v>
      </c>
      <c r="I49" s="10">
        <f t="shared" si="2"/>
        <v>0</v>
      </c>
    </row>
    <row r="50" spans="2:9">
      <c r="B50" s="8" t="s">
        <v>53</v>
      </c>
      <c r="C50" s="10">
        <v>0</v>
      </c>
      <c r="D50" s="10">
        <v>0</v>
      </c>
      <c r="E50" s="10">
        <f t="shared" si="8"/>
        <v>0</v>
      </c>
      <c r="F50" s="10">
        <v>0</v>
      </c>
      <c r="G50" s="10">
        <v>0</v>
      </c>
      <c r="H50" s="10">
        <v>0</v>
      </c>
      <c r="I50" s="10">
        <f t="shared" si="2"/>
        <v>0</v>
      </c>
    </row>
    <row r="51" spans="2:9">
      <c r="B51" s="8" t="s">
        <v>54</v>
      </c>
      <c r="C51" s="10">
        <v>0</v>
      </c>
      <c r="D51" s="10">
        <v>0</v>
      </c>
      <c r="E51" s="10">
        <f t="shared" si="8"/>
        <v>0</v>
      </c>
      <c r="F51" s="10">
        <v>0</v>
      </c>
      <c r="G51" s="10">
        <v>0</v>
      </c>
      <c r="H51" s="10">
        <v>0</v>
      </c>
      <c r="I51" s="10">
        <f t="shared" si="2"/>
        <v>0</v>
      </c>
    </row>
    <row r="52" spans="2:9" ht="15">
      <c r="B52" s="5" t="s">
        <v>55</v>
      </c>
      <c r="C52" s="6">
        <f>+C53+C54+C55+C56+C57+C58+C59+C60+C61</f>
        <v>0</v>
      </c>
      <c r="D52" s="6">
        <f t="shared" ref="D52:H52" si="9">+D53+D54+D55+D56+D57+D58+D59+D60+D61</f>
        <v>71637575.109999999</v>
      </c>
      <c r="E52" s="6">
        <f t="shared" si="9"/>
        <v>71637575.109999999</v>
      </c>
      <c r="F52" s="6">
        <f t="shared" si="9"/>
        <v>0</v>
      </c>
      <c r="G52" s="6">
        <f t="shared" si="9"/>
        <v>0</v>
      </c>
      <c r="H52" s="6">
        <f t="shared" si="9"/>
        <v>36286256.5</v>
      </c>
      <c r="I52" s="6">
        <f t="shared" si="2"/>
        <v>36286256.5</v>
      </c>
    </row>
    <row r="53" spans="2:9">
      <c r="B53" s="8" t="s">
        <v>56</v>
      </c>
      <c r="C53" s="10">
        <v>0</v>
      </c>
      <c r="D53" s="10">
        <v>7104509.6200000001</v>
      </c>
      <c r="E53" s="10">
        <f t="shared" ref="E53:E61" si="10">+D53+C53</f>
        <v>7104509.6200000001</v>
      </c>
      <c r="F53" s="10">
        <v>0</v>
      </c>
      <c r="G53" s="10">
        <v>0</v>
      </c>
      <c r="H53" s="10">
        <v>5155664.2699999996</v>
      </c>
      <c r="I53" s="10">
        <f t="shared" si="2"/>
        <v>5155664.2699999996</v>
      </c>
    </row>
    <row r="54" spans="2:9">
      <c r="B54" s="8" t="s">
        <v>57</v>
      </c>
      <c r="C54" s="10">
        <v>0</v>
      </c>
      <c r="D54" s="10">
        <v>1176966.1200000001</v>
      </c>
      <c r="E54" s="10">
        <f t="shared" si="10"/>
        <v>1176966.1200000001</v>
      </c>
      <c r="F54" s="10">
        <v>0</v>
      </c>
      <c r="G54" s="10">
        <v>0</v>
      </c>
      <c r="H54" s="10">
        <v>24568.26</v>
      </c>
      <c r="I54" s="10">
        <f t="shared" si="2"/>
        <v>24568.26</v>
      </c>
    </row>
    <row r="55" spans="2:9">
      <c r="B55" s="8" t="s">
        <v>58</v>
      </c>
      <c r="C55" s="10">
        <v>0</v>
      </c>
      <c r="D55" s="10">
        <v>140000</v>
      </c>
      <c r="E55" s="10">
        <f t="shared" si="10"/>
        <v>140000</v>
      </c>
      <c r="F55" s="10">
        <v>0</v>
      </c>
      <c r="G55" s="10">
        <v>0</v>
      </c>
      <c r="H55" s="10">
        <v>0</v>
      </c>
      <c r="I55" s="10">
        <f t="shared" si="2"/>
        <v>0</v>
      </c>
    </row>
    <row r="56" spans="2:9">
      <c r="B56" s="8" t="s">
        <v>59</v>
      </c>
      <c r="C56" s="10">
        <v>0</v>
      </c>
      <c r="D56" s="10">
        <v>52899414</v>
      </c>
      <c r="E56" s="10">
        <f t="shared" si="10"/>
        <v>52899414</v>
      </c>
      <c r="F56" s="10">
        <v>0</v>
      </c>
      <c r="G56" s="10">
        <v>0</v>
      </c>
      <c r="H56" s="10">
        <v>30270499</v>
      </c>
      <c r="I56" s="10">
        <f t="shared" si="2"/>
        <v>30270499</v>
      </c>
    </row>
    <row r="57" spans="2:9">
      <c r="B57" s="8" t="s">
        <v>60</v>
      </c>
      <c r="C57" s="10">
        <v>0</v>
      </c>
      <c r="D57" s="10">
        <v>5129747.9800000004</v>
      </c>
      <c r="E57" s="10">
        <f t="shared" si="10"/>
        <v>5129747.9800000004</v>
      </c>
      <c r="F57" s="10">
        <v>0</v>
      </c>
      <c r="G57" s="10">
        <v>0</v>
      </c>
      <c r="H57" s="10">
        <v>835524.97</v>
      </c>
      <c r="I57" s="10">
        <f t="shared" si="2"/>
        <v>835524.97</v>
      </c>
    </row>
    <row r="58" spans="2:9">
      <c r="B58" s="8" t="s">
        <v>61</v>
      </c>
      <c r="C58" s="10">
        <v>0</v>
      </c>
      <c r="D58" s="10">
        <v>436000</v>
      </c>
      <c r="E58" s="10">
        <f t="shared" si="10"/>
        <v>436000</v>
      </c>
      <c r="F58" s="10">
        <v>0</v>
      </c>
      <c r="G58" s="10">
        <v>0</v>
      </c>
      <c r="H58" s="10">
        <v>0</v>
      </c>
      <c r="I58" s="10">
        <f t="shared" si="2"/>
        <v>0</v>
      </c>
    </row>
    <row r="59" spans="2:9">
      <c r="B59" s="8" t="s">
        <v>62</v>
      </c>
      <c r="C59" s="10">
        <v>0</v>
      </c>
      <c r="D59" s="10">
        <v>0</v>
      </c>
      <c r="E59" s="10">
        <f t="shared" si="10"/>
        <v>0</v>
      </c>
      <c r="F59" s="10">
        <v>0</v>
      </c>
      <c r="G59" s="10">
        <v>0</v>
      </c>
      <c r="H59" s="10">
        <v>0</v>
      </c>
      <c r="I59" s="10">
        <f t="shared" si="2"/>
        <v>0</v>
      </c>
    </row>
    <row r="60" spans="2:9">
      <c r="B60" s="8" t="s">
        <v>63</v>
      </c>
      <c r="C60" s="10">
        <v>0</v>
      </c>
      <c r="D60" s="10">
        <v>4675937.3899999997</v>
      </c>
      <c r="E60" s="10">
        <f t="shared" si="10"/>
        <v>4675937.3899999997</v>
      </c>
      <c r="F60" s="10">
        <v>0</v>
      </c>
      <c r="G60" s="10">
        <v>0</v>
      </c>
      <c r="H60" s="10">
        <v>0</v>
      </c>
      <c r="I60" s="10">
        <f t="shared" si="2"/>
        <v>0</v>
      </c>
    </row>
    <row r="61" spans="2:9">
      <c r="B61" s="8" t="s">
        <v>64</v>
      </c>
      <c r="C61" s="10">
        <v>0</v>
      </c>
      <c r="D61" s="10">
        <v>75000</v>
      </c>
      <c r="E61" s="10">
        <f t="shared" si="10"/>
        <v>75000</v>
      </c>
      <c r="F61" s="10">
        <v>0</v>
      </c>
      <c r="G61" s="10">
        <v>0</v>
      </c>
      <c r="H61" s="10">
        <v>0</v>
      </c>
      <c r="I61" s="10">
        <f t="shared" si="2"/>
        <v>0</v>
      </c>
    </row>
    <row r="62" spans="2:9" ht="15">
      <c r="B62" s="5" t="s">
        <v>65</v>
      </c>
      <c r="C62" s="6">
        <f>+C63+C64+C65+C66</f>
        <v>0</v>
      </c>
      <c r="D62" s="6">
        <f t="shared" ref="D62:H62" si="11">+D63+D64+D65+D66</f>
        <v>7959021.7400000002</v>
      </c>
      <c r="E62" s="6">
        <f t="shared" si="11"/>
        <v>7959021.7400000002</v>
      </c>
      <c r="F62" s="6">
        <f t="shared" si="11"/>
        <v>0</v>
      </c>
      <c r="G62" s="6">
        <f t="shared" si="11"/>
        <v>0</v>
      </c>
      <c r="H62" s="6">
        <f t="shared" si="11"/>
        <v>0</v>
      </c>
      <c r="I62" s="6">
        <f t="shared" si="2"/>
        <v>0</v>
      </c>
    </row>
    <row r="63" spans="2:9">
      <c r="B63" s="8" t="s">
        <v>66</v>
      </c>
      <c r="C63" s="10">
        <v>0</v>
      </c>
      <c r="D63" s="10">
        <v>7959021.7400000002</v>
      </c>
      <c r="E63" s="10">
        <f t="shared" ref="E63:E66" si="12">+D63+C63</f>
        <v>7959021.7400000002</v>
      </c>
      <c r="F63" s="10">
        <v>0</v>
      </c>
      <c r="G63" s="10">
        <v>0</v>
      </c>
      <c r="H63" s="10">
        <v>0</v>
      </c>
      <c r="I63" s="10">
        <f t="shared" si="2"/>
        <v>0</v>
      </c>
    </row>
    <row r="64" spans="2:9">
      <c r="B64" s="8" t="s">
        <v>67</v>
      </c>
      <c r="C64" s="10">
        <v>0</v>
      </c>
      <c r="D64" s="10">
        <v>0</v>
      </c>
      <c r="E64" s="10">
        <f t="shared" si="12"/>
        <v>0</v>
      </c>
      <c r="F64" s="10">
        <v>0</v>
      </c>
      <c r="G64" s="10">
        <v>0</v>
      </c>
      <c r="H64" s="10">
        <v>0</v>
      </c>
      <c r="I64" s="10">
        <f t="shared" si="2"/>
        <v>0</v>
      </c>
    </row>
    <row r="65" spans="2:9">
      <c r="B65" s="8" t="s">
        <v>68</v>
      </c>
      <c r="C65" s="10">
        <v>0</v>
      </c>
      <c r="D65" s="10">
        <v>0</v>
      </c>
      <c r="E65" s="10">
        <f t="shared" si="12"/>
        <v>0</v>
      </c>
      <c r="F65" s="10">
        <v>0</v>
      </c>
      <c r="G65" s="10">
        <v>0</v>
      </c>
      <c r="H65" s="10">
        <v>0</v>
      </c>
      <c r="I65" s="10">
        <f t="shared" si="2"/>
        <v>0</v>
      </c>
    </row>
    <row r="66" spans="2:9">
      <c r="B66" s="8" t="s">
        <v>69</v>
      </c>
      <c r="C66" s="10">
        <v>0</v>
      </c>
      <c r="D66" s="10">
        <v>0</v>
      </c>
      <c r="E66" s="10">
        <f t="shared" si="12"/>
        <v>0</v>
      </c>
      <c r="F66" s="10">
        <v>0</v>
      </c>
      <c r="G66" s="10">
        <v>0</v>
      </c>
      <c r="H66" s="10">
        <v>0</v>
      </c>
      <c r="I66" s="10">
        <f t="shared" si="2"/>
        <v>0</v>
      </c>
    </row>
    <row r="67" spans="2:9" ht="15">
      <c r="B67" s="5" t="s">
        <v>70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f t="shared" si="2"/>
        <v>0</v>
      </c>
    </row>
    <row r="68" spans="2:9">
      <c r="B68" s="8" t="s">
        <v>71</v>
      </c>
      <c r="C68" s="10">
        <v>0</v>
      </c>
      <c r="D68" s="10">
        <v>0</v>
      </c>
      <c r="E68" s="10">
        <f t="shared" ref="E68:E69" si="13">+D68+C68</f>
        <v>0</v>
      </c>
      <c r="F68" s="10">
        <v>0</v>
      </c>
      <c r="G68" s="10">
        <v>0</v>
      </c>
      <c r="H68" s="10">
        <v>0</v>
      </c>
      <c r="I68" s="10">
        <f t="shared" si="2"/>
        <v>0</v>
      </c>
    </row>
    <row r="69" spans="2:9">
      <c r="B69" s="8" t="s">
        <v>72</v>
      </c>
      <c r="C69" s="10">
        <v>0</v>
      </c>
      <c r="D69" s="10">
        <v>0</v>
      </c>
      <c r="E69" s="10">
        <f t="shared" si="13"/>
        <v>0</v>
      </c>
      <c r="F69" s="10">
        <v>0</v>
      </c>
      <c r="G69" s="10">
        <v>0</v>
      </c>
      <c r="H69" s="10">
        <v>0</v>
      </c>
      <c r="I69" s="10">
        <f t="shared" si="2"/>
        <v>0</v>
      </c>
    </row>
    <row r="70" spans="2:9" ht="15">
      <c r="B70" s="5" t="s">
        <v>73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f t="shared" si="2"/>
        <v>0</v>
      </c>
    </row>
    <row r="71" spans="2:9">
      <c r="B71" s="8" t="s">
        <v>74</v>
      </c>
      <c r="C71" s="10">
        <v>0</v>
      </c>
      <c r="D71" s="10">
        <v>0</v>
      </c>
      <c r="E71" s="10">
        <f t="shared" ref="E71:E73" si="14">+D71+C71</f>
        <v>0</v>
      </c>
      <c r="F71" s="10">
        <v>0</v>
      </c>
      <c r="G71" s="10">
        <v>0</v>
      </c>
      <c r="H71" s="10">
        <v>0</v>
      </c>
      <c r="I71" s="10">
        <f t="shared" si="2"/>
        <v>0</v>
      </c>
    </row>
    <row r="72" spans="2:9">
      <c r="B72" s="8" t="s">
        <v>75</v>
      </c>
      <c r="C72" s="10">
        <v>0</v>
      </c>
      <c r="D72" s="10">
        <v>0</v>
      </c>
      <c r="E72" s="10">
        <f t="shared" si="14"/>
        <v>0</v>
      </c>
      <c r="F72" s="10">
        <v>0</v>
      </c>
      <c r="G72" s="10">
        <v>0</v>
      </c>
      <c r="H72" s="10">
        <v>0</v>
      </c>
      <c r="I72" s="10">
        <f t="shared" si="2"/>
        <v>0</v>
      </c>
    </row>
    <row r="73" spans="2:9">
      <c r="B73" s="8" t="s">
        <v>76</v>
      </c>
      <c r="C73" s="10">
        <v>0</v>
      </c>
      <c r="D73" s="10">
        <v>0</v>
      </c>
      <c r="E73" s="10">
        <f t="shared" si="14"/>
        <v>0</v>
      </c>
      <c r="F73" s="10">
        <v>0</v>
      </c>
      <c r="G73" s="10">
        <v>0</v>
      </c>
      <c r="H73" s="10">
        <v>0</v>
      </c>
      <c r="I73" s="10">
        <f t="shared" si="2"/>
        <v>0</v>
      </c>
    </row>
    <row r="74" spans="2:9" ht="15">
      <c r="B74" s="12" t="s">
        <v>77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f t="shared" si="2"/>
        <v>0</v>
      </c>
    </row>
    <row r="75" spans="2:9">
      <c r="B75" s="5" t="s">
        <v>78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f t="shared" ref="I75:I83" si="15">+SUM(F75:H75)</f>
        <v>0</v>
      </c>
    </row>
    <row r="76" spans="2:9">
      <c r="B76" s="8" t="s">
        <v>79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f t="shared" si="15"/>
        <v>0</v>
      </c>
    </row>
    <row r="77" spans="2:9">
      <c r="B77" s="8" t="s">
        <v>80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f t="shared" si="15"/>
        <v>0</v>
      </c>
    </row>
    <row r="78" spans="2:9">
      <c r="B78" s="5" t="s">
        <v>81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f t="shared" si="15"/>
        <v>0</v>
      </c>
    </row>
    <row r="79" spans="2:9">
      <c r="B79" s="8" t="s">
        <v>82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f t="shared" si="15"/>
        <v>0</v>
      </c>
    </row>
    <row r="80" spans="2:9">
      <c r="B80" s="8" t="s">
        <v>83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f t="shared" si="15"/>
        <v>0</v>
      </c>
    </row>
    <row r="81" spans="2:9">
      <c r="B81" s="5" t="s">
        <v>84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f t="shared" si="15"/>
        <v>0</v>
      </c>
    </row>
    <row r="82" spans="2:9">
      <c r="B82" s="8" t="s">
        <v>85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f t="shared" si="15"/>
        <v>0</v>
      </c>
    </row>
    <row r="83" spans="2:9" ht="15">
      <c r="B83" s="13" t="s">
        <v>86</v>
      </c>
      <c r="C83" s="14">
        <f>+C10+C16+C26+C36+C52+C62</f>
        <v>1632865943</v>
      </c>
      <c r="D83" s="14">
        <f t="shared" ref="D83:E83" si="16">+D10+D16+D26+D36+D52+D62</f>
        <v>403925206.43000007</v>
      </c>
      <c r="E83" s="14">
        <f t="shared" si="16"/>
        <v>2036791149.4299998</v>
      </c>
      <c r="F83" s="14">
        <f>+F74+F70+F67+F62+F52+F45+F36+F26+F16+F10</f>
        <v>90563858.019999996</v>
      </c>
      <c r="G83" s="14">
        <f>+G74+G70+G67+G62+G52+G45+G36+G26+G16+G10</f>
        <v>96531313.090000004</v>
      </c>
      <c r="H83" s="14">
        <f>+H74+H70+H67+H62+H52+H45+H36+H26+H16+H10</f>
        <v>218233557.00999999</v>
      </c>
      <c r="I83" s="14">
        <f t="shared" si="15"/>
        <v>405328728.12</v>
      </c>
    </row>
    <row r="84" spans="2:9">
      <c r="I84" s="15"/>
    </row>
    <row r="85" spans="2:9">
      <c r="I85" s="15"/>
    </row>
    <row r="86" spans="2:9">
      <c r="I86" s="15"/>
    </row>
    <row r="90" spans="2:9" ht="15">
      <c r="B90" s="16"/>
      <c r="C90" s="16"/>
      <c r="D90" s="16"/>
      <c r="E90" s="16"/>
      <c r="F90" s="16"/>
      <c r="G90" s="16"/>
      <c r="H90" s="16"/>
    </row>
    <row r="91" spans="2:9" ht="15">
      <c r="B91" s="16"/>
      <c r="C91" s="16"/>
      <c r="D91" s="16"/>
      <c r="E91" s="16"/>
      <c r="F91" s="16"/>
      <c r="G91" s="16"/>
      <c r="H91" s="16"/>
    </row>
    <row r="92" spans="2:9" ht="15">
      <c r="C92" s="16"/>
      <c r="D92" s="16"/>
      <c r="E92" s="16"/>
      <c r="F92" s="21"/>
      <c r="G92" s="21"/>
      <c r="H92" s="21"/>
      <c r="I92" s="21"/>
    </row>
    <row r="93" spans="2:9" ht="15.75" thickBot="1">
      <c r="C93" s="16"/>
      <c r="D93" s="16"/>
      <c r="E93" s="16"/>
      <c r="F93" s="21"/>
      <c r="G93" s="21"/>
      <c r="H93" s="21"/>
      <c r="I93" s="21"/>
    </row>
    <row r="94" spans="2:9" ht="30" thickBot="1">
      <c r="B94" s="17" t="s">
        <v>87</v>
      </c>
      <c r="C94" s="16"/>
      <c r="D94" s="16"/>
      <c r="E94" s="16"/>
      <c r="F94" s="21"/>
      <c r="G94" s="21"/>
      <c r="H94" s="21"/>
      <c r="I94" s="21"/>
    </row>
    <row r="95" spans="2:9" ht="44.25" thickBot="1">
      <c r="B95" s="17" t="s">
        <v>88</v>
      </c>
      <c r="C95" s="16"/>
      <c r="D95" s="16"/>
      <c r="E95" s="16"/>
      <c r="F95" s="22"/>
      <c r="G95" s="22"/>
      <c r="H95" s="22"/>
      <c r="I95" s="22"/>
    </row>
    <row r="96" spans="2:9" ht="101.25" thickBot="1">
      <c r="B96" s="18" t="s">
        <v>89</v>
      </c>
      <c r="D96" s="22"/>
      <c r="E96" s="22"/>
      <c r="F96" s="22"/>
      <c r="G96" s="22"/>
      <c r="H96" s="22"/>
      <c r="I96" s="22"/>
    </row>
    <row r="115" spans="2:8">
      <c r="C115"/>
      <c r="D115"/>
      <c r="E115"/>
      <c r="F115"/>
      <c r="G115"/>
      <c r="H115"/>
    </row>
    <row r="116" spans="2:8" ht="15.75">
      <c r="B116" s="19"/>
      <c r="C116" s="20"/>
      <c r="D116" s="20"/>
      <c r="E116" s="20"/>
      <c r="F116" s="20"/>
      <c r="G116" s="20"/>
      <c r="H116" s="20"/>
    </row>
    <row r="117" spans="2:8" ht="15.75">
      <c r="B117" s="19"/>
      <c r="C117" s="20"/>
      <c r="D117" s="20"/>
      <c r="E117" s="20"/>
    </row>
    <row r="118" spans="2:8" ht="15.75">
      <c r="B118" s="19"/>
      <c r="C118" s="20"/>
      <c r="D118" s="20"/>
      <c r="E118" s="20"/>
    </row>
    <row r="126" spans="2:8" ht="15.75">
      <c r="B126" s="19"/>
    </row>
    <row r="127" spans="2:8" ht="15.75">
      <c r="B127" s="19"/>
    </row>
    <row r="128" spans="2:8" ht="15.75">
      <c r="B128" s="19"/>
    </row>
  </sheetData>
  <mergeCells count="13">
    <mergeCell ref="F92:I94"/>
    <mergeCell ref="F95:I95"/>
    <mergeCell ref="D96:I96"/>
    <mergeCell ref="B1:I1"/>
    <mergeCell ref="B2:I2"/>
    <mergeCell ref="B3:I3"/>
    <mergeCell ref="B4:I4"/>
    <mergeCell ref="B5:I5"/>
    <mergeCell ref="B7:B8"/>
    <mergeCell ref="C7:C8"/>
    <mergeCell ref="D7:D8"/>
    <mergeCell ref="E7:E8"/>
    <mergeCell ref="F7:I7"/>
  </mergeCells>
  <pageMargins left="0.7" right="0.7" top="0.75" bottom="0.75" header="0.3" footer="0.3"/>
  <pageSetup paperSize="9" scale="80" fitToHeight="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14E0F0145C04199E8CF9DFBBEC101" ma:contentTypeVersion="11" ma:contentTypeDescription="Crear nuevo documento." ma:contentTypeScope="" ma:versionID="9ecf5eef53a02af0e672cc606b19d3b5">
  <xsd:schema xmlns:xsd="http://www.w3.org/2001/XMLSchema" xmlns:xs="http://www.w3.org/2001/XMLSchema" xmlns:p="http://schemas.microsoft.com/office/2006/metadata/properties" xmlns:ns2="191159f0-d269-4be3-b46f-1528f0aa7b35" xmlns:ns3="f1a36d1d-db40-4e71-bb09-07986533af5b" targetNamespace="http://schemas.microsoft.com/office/2006/metadata/properties" ma:root="true" ma:fieldsID="a6f51a3ff32f078a7aff76da5486a251" ns2:_="" ns3:_="">
    <xsd:import namespace="191159f0-d269-4be3-b46f-1528f0aa7b35"/>
    <xsd:import namespace="f1a36d1d-db40-4e71-bb09-07986533af5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159f0-d269-4be3-b46f-1528f0aa7b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cadc7a9-7ec3-46e5-b8d2-2070e7d38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36d1d-db40-4e71-bb09-07986533af5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3d8424-b64b-4c77-b67a-5faad569c261}" ma:internalName="TaxCatchAll" ma:showField="CatchAllData" ma:web="f1a36d1d-db40-4e71-bb09-07986533af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0EF41F-14E6-4837-A253-7FB625306D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C2318D-B768-428B-9AEF-9D24F0F08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159f0-d269-4be3-b46f-1528f0aa7b35"/>
    <ds:schemaRef ds:uri="f1a36d1d-db40-4e71-bb09-07986533af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Guzman</dc:creator>
  <cp:lastModifiedBy>Daniela Michelle Gomez Medrano</cp:lastModifiedBy>
  <cp:lastPrinted>2024-04-11T15:16:00Z</cp:lastPrinted>
  <dcterms:created xsi:type="dcterms:W3CDTF">2024-04-11T15:13:26Z</dcterms:created>
  <dcterms:modified xsi:type="dcterms:W3CDTF">2024-04-19T17:28:22Z</dcterms:modified>
</cp:coreProperties>
</file>