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conanisd-my.sharepoint.com/personal/medina_francisco_conani_gob_do/Documents/Escritorio/CARPETA TRANSPARENCIA 2024/"/>
    </mc:Choice>
  </mc:AlternateContent>
  <xr:revisionPtr revIDLastSave="4" documentId="8_{9CF50C85-E796-4387-84BD-86E9602A9779}" xr6:coauthVersionLast="47" xr6:coauthVersionMax="47" xr10:uidLastSave="{6084B152-E679-48FA-9B29-81B3799B0A3D}"/>
  <bookViews>
    <workbookView xWindow="0" yWindow="1095" windowWidth="28800" windowHeight="14145" firstSheet="1" activeTab="1" xr2:uid="{00000000-000D-0000-FFFF-FFFF00000000}"/>
  </bookViews>
  <sheets>
    <sheet name="Presupuesto Aprobado 2022" sheetId="1" state="hidden" r:id="rId1"/>
    <sheet name="PRESUPUESTO APROBADO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101" i="2"/>
  <c r="B105" i="2"/>
  <c r="B104" i="2" s="1"/>
  <c r="B98" i="2"/>
  <c r="B94" i="2"/>
  <c r="B89" i="2"/>
  <c r="B84" i="2"/>
  <c r="B78" i="2"/>
  <c r="B73" i="2"/>
  <c r="B60" i="2"/>
  <c r="B57" i="2"/>
  <c r="B52" i="2"/>
  <c r="B48" i="2"/>
  <c r="B35" i="2"/>
  <c r="B28" i="2"/>
  <c r="B77" i="2" l="1"/>
  <c r="B9" i="2"/>
  <c r="B46" i="2"/>
  <c r="B43" i="2"/>
  <c r="B30" i="2"/>
  <c r="B26" i="2"/>
  <c r="B18" i="2"/>
  <c r="B34" i="2" l="1"/>
  <c r="B150" i="1" l="1"/>
  <c r="B146" i="1"/>
  <c r="B107" i="1"/>
  <c r="B104" i="1"/>
  <c r="B102" i="1"/>
  <c r="B96" i="1"/>
  <c r="B91" i="1"/>
  <c r="B86" i="1"/>
  <c r="B82" i="1"/>
  <c r="B68" i="1"/>
  <c r="B60" i="1"/>
  <c r="B57" i="1"/>
  <c r="B52" i="1"/>
  <c r="B48" i="1"/>
  <c r="B45" i="1"/>
  <c r="B42" i="1"/>
  <c r="B34" i="1"/>
  <c r="B30" i="1"/>
  <c r="B28" i="1"/>
  <c r="B20" i="1"/>
  <c r="B9" i="1"/>
  <c r="B171" i="1"/>
  <c r="B169" i="1"/>
  <c r="B167" i="1"/>
  <c r="B157" i="1"/>
  <c r="B153" i="1"/>
  <c r="B140" i="1"/>
  <c r="B138" i="1"/>
  <c r="B127" i="1"/>
  <c r="B113" i="1"/>
  <c r="B174" i="1" l="1"/>
  <c r="B100" i="2" l="1"/>
  <c r="B107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<sst xmlns="http://schemas.openxmlformats.org/spreadsheetml/2006/main" count="291" uniqueCount="281">
  <si>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</si>
  <si>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</si>
  <si>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</si>
  <si>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</si>
  <si>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En RD$ </t>
  </si>
  <si>
    <t>2.2.1.2.01      Servicios telefonicos de larga distancia</t>
  </si>
  <si>
    <t>2.1.1.2-11      Sueldo temporal fijo en cargo de carrera</t>
  </si>
  <si>
    <t>2.1.1.2-05      Personal en periodo probatorio</t>
  </si>
  <si>
    <t>2.1.1.2-03      Suplencias</t>
  </si>
  <si>
    <t>2.1.1.1.01      Sueldos Fijos</t>
  </si>
  <si>
    <t>2.2.1.3.01      Telefono local</t>
  </si>
  <si>
    <t>2.2.2.1.01       Publicidad y propaganda</t>
  </si>
  <si>
    <t>2.2.2.2.01       Impresión encuadernacion y rotulacion</t>
  </si>
  <si>
    <t>2.2.5.1.01       Alquileres y rentas de edificios y locales</t>
  </si>
  <si>
    <t>2.2.5.4 .01      Alquileres de equipos de transporte tracion y elevacion</t>
  </si>
  <si>
    <t>2.2.7.2.01       Mantenimiento y reparacion de mobiliarios y equipos de oficina</t>
  </si>
  <si>
    <t>2.2.7.2.06       Mantenimiento y reparacion de equipos de transporte traccion y elevacion</t>
  </si>
  <si>
    <t>2.2.7.2.07       Mantenimiento y reparacion de equipos industrialesy produccion</t>
  </si>
  <si>
    <t>2.2.7.2.08       Servicio de mantenimiento, reparacion, desmonte e instalacion</t>
  </si>
  <si>
    <t>2.2.8.5.01       fumigacion</t>
  </si>
  <si>
    <t>2.2.8.5.03       limpieza e higiene</t>
  </si>
  <si>
    <t>2.2.8.6.01       Eventos generales</t>
  </si>
  <si>
    <t>2.2.8.6.02       Festividades</t>
  </si>
  <si>
    <t>2.2.8.6.04       Actuaciones artisticas</t>
  </si>
  <si>
    <t>2.2.8.8.01       Impuestos</t>
  </si>
  <si>
    <t>2.2.9.1.01       Otras contrataciones de servicios</t>
  </si>
  <si>
    <t>2.2.9.2.01       Servicios de alimentacion</t>
  </si>
  <si>
    <t>2.3.3.1.01      Papel de escritorio</t>
  </si>
  <si>
    <t>2.3.3.2.01      Producto de papel y carton</t>
  </si>
  <si>
    <t>2.3.3.4.01      Libros, revistas y periodicos</t>
  </si>
  <si>
    <t>2.2.1.4.01      Telefax y correos</t>
  </si>
  <si>
    <t>2.1.1              REMUNERACIONES</t>
  </si>
  <si>
    <t>2.1.1.4.01      Sueldo Anual no. 13</t>
  </si>
  <si>
    <t>2.1.1.5.01      Prestaciones Economicas</t>
  </si>
  <si>
    <t>2.1.1.5.04      Proporcion de vacaciones no disfrutadas</t>
  </si>
  <si>
    <t>2.1.2              SOBRESUELDOS</t>
  </si>
  <si>
    <t>2.2.1              SERVICIOS BÁSICOS</t>
  </si>
  <si>
    <t>2.2.1.5.01      Servicio de internex y television por cable</t>
  </si>
  <si>
    <t>2.2.1.6.01      Energia electrica</t>
  </si>
  <si>
    <t>2.2.1.7.01      Agua</t>
  </si>
  <si>
    <t>2.2.1.8.01      Recoleccion de residuos</t>
  </si>
  <si>
    <t>2.2.2               PUBLICIDAD, IMPRESIÓN Y ENCUADERNACIÓN</t>
  </si>
  <si>
    <t>2.2.3               VIÁTICOS</t>
  </si>
  <si>
    <t>2.2.3.1.01       Viaticos dentro del pais</t>
  </si>
  <si>
    <t>2.2.3.2.01       Viaticos Fuera del pais</t>
  </si>
  <si>
    <t>2.2.4.1.01       Pasaje y gastos de transporte</t>
  </si>
  <si>
    <t>2.2.4               TRANSPORTE Y ALMACENAJE</t>
  </si>
  <si>
    <t>2.2.4.2.01       Fletes</t>
  </si>
  <si>
    <t>2.2.4.4.01       Peaje</t>
  </si>
  <si>
    <t>2.2.5               ALQUILERES Y RENTAS</t>
  </si>
  <si>
    <t>2.2.5.8.01       Otros alquileres y arrendamientos por derechos de usos</t>
  </si>
  <si>
    <t>2.2.5.9.01       Licencias Informaticas</t>
  </si>
  <si>
    <t>2.2.6.2.01       Seguro de bienes muebles</t>
  </si>
  <si>
    <t>2.2.6.3.01       Seguro de personas</t>
  </si>
  <si>
    <t>2.2.7.1.01       Reparaciones y mantenimientos menores en edificaciones</t>
  </si>
  <si>
    <t>2.2.7.1.02       Mantenimientos y reparaciones especiales</t>
  </si>
  <si>
    <t>2.2.7.1.06       Mantenimientos y reparaciones de instalaciones electricas</t>
  </si>
  <si>
    <t>2.2.8               OTROS SERVICIOS NO INCLUIDOS EN CONCEPTOS ANTERIORES</t>
  </si>
  <si>
    <t xml:space="preserve">2.2.8.3.01       Servicio sanitario medico y veterinario   </t>
  </si>
  <si>
    <t>2.2.8.4.01       Servicios funerarios y gastos conexos</t>
  </si>
  <si>
    <t>2.2.8.5.02       Lavanderia</t>
  </si>
  <si>
    <t>2.2.8.7.02       Servicios juridicos</t>
  </si>
  <si>
    <t>2.2.8.7.04       Servicios de capacitacion</t>
  </si>
  <si>
    <t>2.2.8.7.05       Servicios de informatica y sistema computarizado</t>
  </si>
  <si>
    <t>2.2.8.7.06       Otros servicios tecnicos profesionales</t>
  </si>
  <si>
    <t>2.2.9               OTRAS CONTRATACIONES DE SERVICIOS</t>
  </si>
  <si>
    <t>2.2.9.2.03       Servicios de catering</t>
  </si>
  <si>
    <t>2.3.1               ALIMENTOS Y PRODUCTOS AGROFORESTALES</t>
  </si>
  <si>
    <t>2.3.1.1.01       Alimentos y bebidas para personas</t>
  </si>
  <si>
    <t>2.3.1.3.01       Productos pecuarios</t>
  </si>
  <si>
    <t>2.3.1.3.02       Productos agricolas</t>
  </si>
  <si>
    <t>2.3.1.4.01       Maderas, corcho y sus manufacturas</t>
  </si>
  <si>
    <t>2.3.2               TEXTILES Y VESTUARIOS</t>
  </si>
  <si>
    <t>2.3.2.1.01       Hilados, fibras y telas</t>
  </si>
  <si>
    <t>2.3.2.2.01       Acabados textiles</t>
  </si>
  <si>
    <t>2.3.2.3.01       Prendas y accesorios de vestir</t>
  </si>
  <si>
    <t>2.3.2.4.01       Calzados</t>
  </si>
  <si>
    <t>2.3.3               PRODUCTOS DE PAPEL, CARTÓN E IMPRESOS</t>
  </si>
  <si>
    <t>2.2.6               SEGUROS</t>
  </si>
  <si>
    <t>2.2.7               SERVICIOS DE CONSERVACIÓN, REPARACIONES MENORES E INSTALACIONES TEMPORALES</t>
  </si>
  <si>
    <t>2.3.4              PRODUCTOS FARMACEUTICOS</t>
  </si>
  <si>
    <t>2.3.3.5.01      Textos de enseñanza</t>
  </si>
  <si>
    <t>2.3.3.3.01      Productos de artes graficas</t>
  </si>
  <si>
    <t>2.3.4.1.01      Productos medicinales para uso humano</t>
  </si>
  <si>
    <t>2.3.5              PRODUCTO DE CUERO, CAUCHO Y PLASTICO</t>
  </si>
  <si>
    <t>2.3.5.3.01      Llantas y neumaticos</t>
  </si>
  <si>
    <t>2.3.5.5.01      Articulos Plasticos</t>
  </si>
  <si>
    <t>2.3.6              PRODUCTOS DE MINERALES, METÁLICOS Y NO METÁLICOS</t>
  </si>
  <si>
    <t xml:space="preserve">2.3.6.1.01      Producto de cemento </t>
  </si>
  <si>
    <t>2.3.6.2.03      Productos de porcelana</t>
  </si>
  <si>
    <t>2.3.6.3.04      Herramientas menores</t>
  </si>
  <si>
    <t>2.3.6.3.06      Productos metalicos</t>
  </si>
  <si>
    <t>2.3.6.4.01      Minerales metalicos</t>
  </si>
  <si>
    <t>2.3.7              COMBUSTIBLES, LUBRICANTES, PRODUCTOS QUÍMICOS Y CONEXOS</t>
  </si>
  <si>
    <t>2.3.7.1.01      Gasolina</t>
  </si>
  <si>
    <t>2.3.7.1.04      Gas GLP</t>
  </si>
  <si>
    <t>2.3.7.1.05      Aceites y grasas</t>
  </si>
  <si>
    <t>2.3.7.1.06      Lubricantes</t>
  </si>
  <si>
    <t>2.3.7.1.99      Otros combustibles</t>
  </si>
  <si>
    <t>2.3.7.2.01      Productos explosivos y pirotecnia</t>
  </si>
  <si>
    <t>2.3.7.2.02      Productos Fotoquimicos</t>
  </si>
  <si>
    <t>2.3.7.2.03      Productos quimicos de uso personal</t>
  </si>
  <si>
    <t>2.3.7.2.04      Abonos y fertilizantes</t>
  </si>
  <si>
    <t>2.3.7.2.05      Insecticidas, fumigantes y otros</t>
  </si>
  <si>
    <t>2.3.7.2.06      Pinturas, lacas, barnices, diluyentes y absorventes para pinturas</t>
  </si>
  <si>
    <t>2.3.7.2.99      Otros productos quimicos y conexos</t>
  </si>
  <si>
    <t>2.3.9              PRODUCTOS Y ÚTILES VARIOS</t>
  </si>
  <si>
    <t>2.3.9.1.01      Material de limpieza</t>
  </si>
  <si>
    <t>2.3.9.1.02      Material de limpiezae higiene personal</t>
  </si>
  <si>
    <t>2.3.9.2.01      Utiles y materiales de escritorio, oficina e informatica</t>
  </si>
  <si>
    <t xml:space="preserve">2.3.9.3.01      Utiles menores medicos quirurgicos </t>
  </si>
  <si>
    <t>2.3.9.4.01      Utiles destinados a actividades deportivas, culturales y recreativas</t>
  </si>
  <si>
    <t>2.3.9.5.01      Utiles de cocina y comedor</t>
  </si>
  <si>
    <t>2.3.9.6.01      Productos electricos y afines</t>
  </si>
  <si>
    <t>2.3.9.9.01      Productos y utiles varios</t>
  </si>
  <si>
    <t>2.3.9.9.04      Productos y utiles de defenza y seguridad</t>
  </si>
  <si>
    <t>2.3.9.9.05      Productos y utiles diversos</t>
  </si>
  <si>
    <t xml:space="preserve">  2.4.1              TRANSFERENCIAS CORRIENTES AL SECTOR PRIVADO</t>
  </si>
  <si>
    <t>2.4.1.6.05     Transferencias corrientes ocacionales a asociaciones sin fines de lucro</t>
  </si>
  <si>
    <t xml:space="preserve">  2.6.1              MOBILIARIOS Y EQUIPOS </t>
  </si>
  <si>
    <t>2.6.1.1.01     Muebles, equipos de oficina y estanteria</t>
  </si>
  <si>
    <t>2.6.1.2.01     Muebles de alojamiento</t>
  </si>
  <si>
    <t>2.6.1.3.01     Equipo de tecnologia de la informatica y comunicación</t>
  </si>
  <si>
    <t>2.6.1.4.01     Electrodomesticos</t>
  </si>
  <si>
    <t>2.6.1.9.01     Otro mobiliarios y equipos no identificado precedentemente</t>
  </si>
  <si>
    <t>2.6.2             MOBILIARIO Y EQUIPO AUDIOVISUAL, RECREATIVO Y EDUCACIONAL</t>
  </si>
  <si>
    <t>2.6.2.1.01     Equipos y aparatos audiovisuales</t>
  </si>
  <si>
    <t>2.6.2.3.01     Camaras fotograficas y de videos</t>
  </si>
  <si>
    <t>2.6.2.4.01     Mobiliario y equipo educacional y recreativo</t>
  </si>
  <si>
    <t>2.6.3.1.01     Equipo medico y de laboratorio</t>
  </si>
  <si>
    <t>2.6.3             EQUIPO E INSTRUMENTAL, CIENTÍFICO Y LABORATORIO</t>
  </si>
  <si>
    <t>2.6.3.2.02     Instrumental medico t de laboratorio</t>
  </si>
  <si>
    <t>2.6.4             VEHÍCULOS Y EQUIPO DE TRANSPORTE, TRACCIÓN Y ELEVACIÓN</t>
  </si>
  <si>
    <t>2.6.4.1.01     Automoviles y camiones</t>
  </si>
  <si>
    <t>2.6.4.6.01     Equipo de traccion</t>
  </si>
  <si>
    <t>2.6.4.7.01     Equipo de elevacion</t>
  </si>
  <si>
    <t>2.6.5             MAQUINARIA, OTROS EQUIPOS Y HERRAMIENTAS</t>
  </si>
  <si>
    <t>2.6.5.1.01     Maquinaria y equipo agropecuario</t>
  </si>
  <si>
    <t>2.6.5.2.01     Maquinaria y equipo industrial</t>
  </si>
  <si>
    <t>2.6.5.4.01     Sistema y equipo de climatizacion</t>
  </si>
  <si>
    <t>2.6.5.5.01     Equipo de comunicación, telecomunicaciones y señalamiento</t>
  </si>
  <si>
    <t>2.6.5.6.01     Equipo de generacion  electrica</t>
  </si>
  <si>
    <t>2.6.5.7.01     Maquinarias y herramientas</t>
  </si>
  <si>
    <t>2.6.5.8.01     Otros Equipos</t>
  </si>
  <si>
    <t>2.6.6             EQUIPOS DE DEFENSA Y SEGURIDAD</t>
  </si>
  <si>
    <t>2.6.6.2.01     Equipo de seguridad</t>
  </si>
  <si>
    <t>2.6.8             BIENES INTANGIBLES</t>
  </si>
  <si>
    <t>2.6.8.3.01     Programa de informatica</t>
  </si>
  <si>
    <t>2.6.9             EDIFICIOS, ESTRUCTURAS, TIERRAS, TERRENOS Y OBJETOS DE VALOR</t>
  </si>
  <si>
    <t>2.6.9.6.01     Accesorios para edificaciones resdenciales y no residenciales</t>
  </si>
  <si>
    <t>2.7.1             OBRAS EN EDIFICACIONES</t>
  </si>
  <si>
    <t>2.7.1.5.01     Supervision e inspeccion de obras en edificaciones</t>
  </si>
  <si>
    <t>2.7.1.2.01     Obras en edificaciones no residenciales</t>
  </si>
  <si>
    <t>2.1.5.3.01      Contribucion al seguro de riesgo laboral</t>
  </si>
  <si>
    <t>2.1.5.2.01      Contribucion al seguro de pensiones</t>
  </si>
  <si>
    <t>2.1.5.1.01      Contribucion al seguro de salud</t>
  </si>
  <si>
    <t>2.1.5              CONTRIBUCIONES A LA SEGURIDAD SOCIAL</t>
  </si>
  <si>
    <t>2.1.3.2.01      Gastos de representacion en el pais</t>
  </si>
  <si>
    <t>2.1.3              DIETAS Y GASTOS DE REPRESENTACIÓN</t>
  </si>
  <si>
    <t>2.1.2.2.10      Compensacion por cumplimiento de indicadores del MAP</t>
  </si>
  <si>
    <t>2.1.2.2.09      Bono de desempeño a servidores de carrera</t>
  </si>
  <si>
    <t>2.1.2.2.06      Incentivo por rendimiento individual</t>
  </si>
  <si>
    <t>2.1.2.2.05      Compensacion servicio de seguridad</t>
  </si>
  <si>
    <t>2.1.2.2.04      Prima de transporte</t>
  </si>
  <si>
    <t>2.1.2.2.03      Pago horas extraordinarias</t>
  </si>
  <si>
    <t>2.1.2.2.01      Compensacion por gsatos de alimentacion</t>
  </si>
  <si>
    <t>2.1.1.2-08      Personal de carácter temporal</t>
  </si>
  <si>
    <t>2.1.1.2-09      Personal de carácter eventual</t>
  </si>
  <si>
    <t xml:space="preserve">              Consejo Nacional para la Niñez y la Adolescencia</t>
  </si>
  <si>
    <t xml:space="preserve">     2 - GASTOS</t>
  </si>
  <si>
    <t>2.1.1.3.01      Sueldo al personal fijos en tramite de pensione</t>
  </si>
  <si>
    <t xml:space="preserve">        DETALLE</t>
  </si>
  <si>
    <t xml:space="preserve">     TOTAL GENERAL</t>
  </si>
  <si>
    <t>formato :   Excel Editable</t>
  </si>
  <si>
    <t>hora       :   10:15  a.m.</t>
  </si>
  <si>
    <t>fecha     :   13/1/2022</t>
  </si>
  <si>
    <t>tamaño :    39.2 KB</t>
  </si>
  <si>
    <t>PRESUPUESTO APROBADO 2022</t>
  </si>
  <si>
    <t>2.3.7.1.02      Gasoil</t>
  </si>
  <si>
    <t>2.1 - REMUNERACIONES Y CONTRIBUCIONES</t>
  </si>
  <si>
    <t>2.1.1 - REMUNERACIONES</t>
  </si>
  <si>
    <t>2.1.1.1.01 - Sueldos empleados fijos</t>
  </si>
  <si>
    <t>2.1.1.2.08 - Empleados temporales</t>
  </si>
  <si>
    <t>2.1.1.2.09 - Personal de carácter eventual</t>
  </si>
  <si>
    <t>2.1.1.3.01 - Sueldos al personal fijo en trámite de pensiones</t>
  </si>
  <si>
    <t>2.1.1.4.01 - Sueldo Anual No. 13</t>
  </si>
  <si>
    <t>2.1.1.5.01 - Prestaciones económicas</t>
  </si>
  <si>
    <t>2.1.1.5.04 - Proporción de vacaciones no disfrutadas</t>
  </si>
  <si>
    <t>2.1.2 - SOBRESUELDOS</t>
  </si>
  <si>
    <t>2.1.2.2.01 - Compensación por gastos de alimentación</t>
  </si>
  <si>
    <t>2.1.2.2.03 - Pago de horas extraordinarias</t>
  </si>
  <si>
    <t>2.1.2.2.04 - Prima de transporte</t>
  </si>
  <si>
    <t>2.1.2.2.05 - Compensación servicios de seguridad</t>
  </si>
  <si>
    <t>2.1.2.2.06 - Incentivo por Rendimiento Individual</t>
  </si>
  <si>
    <t>2.1.2.2.10 - Compensación por cumplimiento de indicadores del MAP</t>
  </si>
  <si>
    <t>2.1.3 - DIETAS Y GASTOS DE REPRESENTACIÓN</t>
  </si>
  <si>
    <t>2.1.3.2.01 - Gastos de representación en el país</t>
  </si>
  <si>
    <t>2.1.5 - CONTRIBUCIONES A LA SEGURIDAD SOCIAL</t>
  </si>
  <si>
    <t>2.1.5.1.01 - Contribuciones al seguro de salud</t>
  </si>
  <si>
    <t>2.1.5.2.01 - Contribuciones al seguro de pensiones</t>
  </si>
  <si>
    <t>2.1.5.3.01 - Contribuciones al seguro de riesgo laboral</t>
  </si>
  <si>
    <t>2.2 - CONTRATACIÓN DE SERVICIOS</t>
  </si>
  <si>
    <t>2.2.1 - SERVICIOS BÁSICOS</t>
  </si>
  <si>
    <t>2.2.1.3.01 - Teléfono local</t>
  </si>
  <si>
    <t>2.2.1.6.01 - Energía eléctrica</t>
  </si>
  <si>
    <t>2.2.2 - PUBLICIDAD, IMPRESIÓN Y ENCUADERNACIÓN</t>
  </si>
  <si>
    <t>2.2.2.1.01 - Publicidad y propaganda</t>
  </si>
  <si>
    <t>2.2.2.2.01 - Impresión, encuadernación y rotulación</t>
  </si>
  <si>
    <t>2.2.3 - VIÁTICOS</t>
  </si>
  <si>
    <t>2.2.3.1.01 - Viáticos dentro del país</t>
  </si>
  <si>
    <t>2.2.4 - TRANSPORTE Y ALMACENAJE</t>
  </si>
  <si>
    <t>2.2.4.1.01 - Pasajes y gastos de transporte</t>
  </si>
  <si>
    <t>2.2.5 - ALQUILERES Y RENTAS</t>
  </si>
  <si>
    <t>2.2.5.1.01 - Alquileres y rentas de edificaciones y locales</t>
  </si>
  <si>
    <t>2.2.6 - SEGUROS</t>
  </si>
  <si>
    <t>2.2.6.3.01 - Seguros de personas</t>
  </si>
  <si>
    <t>2.2.9 - OTRAS CONTRATACIONES DE SERVICIOS</t>
  </si>
  <si>
    <t>2.2.9.2.03 - Servicios de Catering</t>
  </si>
  <si>
    <t>2.3 - MATERIALES Y SUMINISTROS</t>
  </si>
  <si>
    <t>2.3.1 - ALIMENTOS Y PRODUCTOS AGROFORESTALES</t>
  </si>
  <si>
    <t>2.3.1.1.01 - Alimentos y bebidas para personas</t>
  </si>
  <si>
    <t>2.4 - TRANSFERENCIAS CORRIENTES</t>
  </si>
  <si>
    <t>2.4.1 - TRANSFERENCIAS CORRIENTES AL SECTOR PRIVADO</t>
  </si>
  <si>
    <t>2.1.1.2.11 - Interinato</t>
  </si>
  <si>
    <t>tamaño :    56 KB</t>
  </si>
  <si>
    <t>2.1.4 - GRATIFICACIONES Y BONIFICACIONES</t>
  </si>
  <si>
    <t>2.1.2.2.09 - Bono por desempeño a servidores de carrera</t>
  </si>
  <si>
    <t>2.2.1.2.01 - Servicios telefónico de larga distancia</t>
  </si>
  <si>
    <t>2.2.1.4.01 - Telefax y correos</t>
  </si>
  <si>
    <t>2.2.1.5.01 - Servicio de Internet y televisión por cable</t>
  </si>
  <si>
    <t>2.2.1.7.01 - Agua</t>
  </si>
  <si>
    <t>2.2.1.8.01 - Recolección de resíduos</t>
  </si>
  <si>
    <t>2.2.4.2.01 - Fletes</t>
  </si>
  <si>
    <t>2.2.4.4.01 - Peaje</t>
  </si>
  <si>
    <t>2.2.5.1.02 - Hospedaje</t>
  </si>
  <si>
    <t>2.2.5.3.01 - Alquiler de equipo educacional</t>
  </si>
  <si>
    <t>2.2.5.4.01 - Alquileres de equipos de transporte, tracción y elevación</t>
  </si>
  <si>
    <t>2.2.6.2.01 - Seguros de bienes muebles</t>
  </si>
  <si>
    <t>2.2.8 - OTRAS CONTRATACIONES DE SERVICIOS</t>
  </si>
  <si>
    <t>2.2.8.3.01 - Servicios sanitarios médicos y veterinarios</t>
  </si>
  <si>
    <t>2.2.8.5.03 - Limpieza e higiene</t>
  </si>
  <si>
    <t>2.2.8.5.03 - Lavandería</t>
  </si>
  <si>
    <t>2.2.8.5.01 - Fumigación</t>
  </si>
  <si>
    <t>2.2.8.4.01 - Servicios funerarios y gastos conexos</t>
  </si>
  <si>
    <t>2.2.8.6.01 - Eventos generales</t>
  </si>
  <si>
    <t>2.2.8.7.01 - Servicios técnicos profesionales</t>
  </si>
  <si>
    <t>2.2.8.7.02 - Servicios jurídicos</t>
  </si>
  <si>
    <t>2.2.8.7.04 - Servicios de capacitación</t>
  </si>
  <si>
    <t>2.2.8.7.05 - Servicios de Informática y sistemas computarizados</t>
  </si>
  <si>
    <t>2.2.8.7.06 - Otros servicios técnicos profesionales</t>
  </si>
  <si>
    <t>2.2.8.8.01 - Impuestos, derechos y tasas</t>
  </si>
  <si>
    <t>2.2.9.1.01 - Otras contrataciones de servicios</t>
  </si>
  <si>
    <t>2.2.9.2.01 - Servicios de alimentación</t>
  </si>
  <si>
    <t>2.3.1.3.01 - Productos pecuarios</t>
  </si>
  <si>
    <t>2.3.1.3.02 - Productos agrícolas</t>
  </si>
  <si>
    <t>2.3.1.3.03 - Productos forestales</t>
  </si>
  <si>
    <t>2.3.1.4.01 - Madera, corcho y sus manufacturas</t>
  </si>
  <si>
    <t>2.3.2.1.01 - Hilados, fibras, telas y útiles de costura</t>
  </si>
  <si>
    <t>2.3.2.2.01 - Acabados textiles</t>
  </si>
  <si>
    <t>2.3.2.3.01 - Prendas y accesorios de vestir</t>
  </si>
  <si>
    <t>2.3.2.4.01 - Calzados</t>
  </si>
  <si>
    <t>2.3.2 - TEXTILES Y VESTUARIOS</t>
  </si>
  <si>
    <t>2.3.3 - PAPEL, CARTÓN E IMPRESOS</t>
  </si>
  <si>
    <t>2.3.3.1.01 - Papel de escritorio</t>
  </si>
  <si>
    <t>2.3.3.2.01 - Papel y cartón</t>
  </si>
  <si>
    <t>2.3.3.3.01 - Productos de artes gráficas</t>
  </si>
  <si>
    <t>2.3.3.5.01 - Textos de enseñanza</t>
  </si>
  <si>
    <t>2.3.9 - PRODUCTOS Y ÚTILES VARIOS</t>
  </si>
  <si>
    <t>2.3.9.9.05 - Productos y útiles diversos</t>
  </si>
  <si>
    <t>2.6 - BIENES MUEBLES, INMUEBLES E INTANGIBLES</t>
  </si>
  <si>
    <t>2.6.1.1.01 - Mobiliarios, equipos de oficina y estantería</t>
  </si>
  <si>
    <t>2.4.1.6.07 - Transferencias corrientes programadas a asociaciones sin fines de lucro</t>
  </si>
  <si>
    <t>2.4.1.6.01 - Transferencias corrientes por acuerdos de gestión a asociaciones sin fines de lucro</t>
  </si>
  <si>
    <t>PRESUPUESTO APROBADO 2025</t>
  </si>
  <si>
    <t>fecha     :   17/01/2025</t>
  </si>
  <si>
    <t>hora       :   2 : 33  p.m.</t>
  </si>
  <si>
    <t>2.6.1 - MOBILIARIO Y EQUIPO</t>
  </si>
  <si>
    <t>2.3.7 - COMBUSTIBLES, LUBRICANTES, PRODUCTOS QUÍMICOS Y CONEXOS</t>
  </si>
  <si>
    <t>2.3.7.1.01 - Gasolina</t>
  </si>
  <si>
    <t>2.3.7.1.02 - Gasoil</t>
  </si>
  <si>
    <t>2.3.7.1.04 - Gas GLP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</si>
</sst>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39" fontId="0" fillId="0" borderId="0" xfId="0" applyNumberFormat="1"/>
    <xf numFmtId="0" fontId="3" fillId="0" borderId="0" xfId="0" applyFont="1" applyAlignment="1">
      <alignment horizontal="left" indent="2"/>
    </xf>
    <xf numFmtId="39" fontId="3" fillId="0" borderId="0" xfId="0" applyNumberFormat="1" applyFont="1"/>
    <xf numFmtId="39" fontId="0" fillId="3" borderId="0" xfId="0" applyNumberFormat="1" applyFill="1"/>
    <xf numFmtId="39" fontId="3" fillId="3" borderId="0" xfId="0" applyNumberFormat="1" applyFont="1" applyFill="1"/>
    <xf numFmtId="39" fontId="3" fillId="3" borderId="0" xfId="0" applyNumberFormat="1" applyFont="1" applyFill="1" applyAlignment="1">
      <alignment horizontal="right"/>
    </xf>
    <xf numFmtId="0" fontId="3" fillId="4" borderId="2" xfId="0" applyFont="1" applyFill="1" applyBorder="1" applyAlignment="1">
      <alignment vertical="center"/>
    </xf>
    <xf numFmtId="0" fontId="0" fillId="0" borderId="6" xfId="0" applyBorder="1" applyAlignment="1">
      <alignment vertical="center" wrapText="1"/>
    </xf>
    <xf numFmtId="0" fontId="3" fillId="5" borderId="0" xfId="0" applyFont="1" applyFill="1" applyAlignment="1">
      <alignment vertical="center"/>
    </xf>
    <xf numFmtId="39" fontId="3" fillId="5" borderId="0" xfId="0" applyNumberFormat="1" applyFont="1" applyFill="1"/>
    <xf numFmtId="39" fontId="0" fillId="0" borderId="7" xfId="0" applyNumberFormat="1" applyBorder="1"/>
    <xf numFmtId="39" fontId="6" fillId="4" borderId="0" xfId="0" applyNumberFormat="1" applyFont="1" applyFill="1"/>
    <xf numFmtId="43" fontId="3" fillId="0" borderId="1" xfId="1" applyFont="1" applyBorder="1"/>
    <xf numFmtId="43" fontId="3" fillId="0" borderId="0" xfId="1" applyFont="1"/>
    <xf numFmtId="43" fontId="0" fillId="0" borderId="0" xfId="1" applyFont="1"/>
    <xf numFmtId="0" fontId="7" fillId="6" borderId="2" xfId="0" applyFont="1" applyFill="1" applyBorder="1" applyAlignment="1">
      <alignment vertical="center"/>
    </xf>
    <xf numFmtId="39" fontId="8" fillId="6" borderId="0" xfId="0" applyNumberFormat="1" applyFont="1" applyFill="1"/>
    <xf numFmtId="43" fontId="7" fillId="0" borderId="1" xfId="1" applyFont="1" applyBorder="1"/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131379</xdr:colOff>
      <xdr:row>0</xdr:row>
      <xdr:rowOff>49267</xdr:rowOff>
    </xdr:from>
    <xdr:to>
      <xdr:col>0</xdr:col>
      <xdr:colOff>1157780</xdr:colOff>
      <xdr:row>3</xdr:row>
      <xdr:rowOff>122754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31379" y="49267"/>
          <a:ext cx="1026401" cy="713961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114957</xdr:colOff>
      <xdr:row>194</xdr:row>
      <xdr:rowOff>16422</xdr:rowOff>
    </xdr:from>
    <xdr:to>
      <xdr:col>1</xdr:col>
      <xdr:colOff>968923</xdr:colOff>
      <xdr:row>202</xdr:row>
      <xdr:rowOff>169895</xdr:rowOff>
    </xdr:to>
    <xdr:pic>
      <xdr:nvPicPr>
        <xdr:cNvPr id="4" name="Imagen 3" descr="C:\Users\fmedina.CONANI\Desktop\Firma transparencia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57" y="37673017"/>
          <a:ext cx="6215884" cy="166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131379</xdr:colOff>
      <xdr:row>0</xdr:row>
      <xdr:rowOff>49267</xdr:rowOff>
    </xdr:from>
    <xdr:to>
      <xdr:col>0</xdr:col>
      <xdr:colOff>1157780</xdr:colOff>
      <xdr:row>3</xdr:row>
      <xdr:rowOff>122754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31379" y="49267"/>
          <a:ext cx="1026401" cy="705947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B191"/>
  <sheetViews>
    <sheetView showGridLines="0" topLeftCell="A141" zoomScale="116" zoomScaleNormal="116" workbookViewId="0">
      <selection activeCell="A174" sqref="A174:B174"/>
    </sheetView>
  </sheetViews>
  <sheetFormatPr baseColWidth="10" defaultColWidth="11.42578125" defaultRowHeight="15" x14ac:dyDescent="0.25"/>
  <cols>
    <col min="1" max="1" width="80.42578125" customWidth="1"/>
    <col min="2" max="2" width="18.5703125" customWidth="1"/>
  </cols>
  <sheetData>
    <row r="3" spans="1:2" ht="21" customHeight="1" x14ac:dyDescent="0.25">
      <c r="A3" s="25" t="s">
        <v>168</v>
      </c>
      <c r="B3" s="26"/>
    </row>
    <row r="4" spans="1:2" ht="15.75" customHeight="1" x14ac:dyDescent="0.25">
      <c r="A4" s="27" t="s">
        <v>177</v>
      </c>
      <c r="B4" s="28"/>
    </row>
    <row r="5" spans="1:2" ht="15.75" customHeight="1" x14ac:dyDescent="0.25">
      <c r="A5" s="27" t="s">
        <v>4</v>
      </c>
      <c r="B5" s="28"/>
    </row>
    <row r="6" spans="1:2" ht="15" customHeight="1" x14ac:dyDescent="0.25">
      <c r="A6" s="29" t="s">
        <v>171</v>
      </c>
      <c r="B6" s="30" t="s">
        <v>0</v>
      </c>
    </row>
    <row r="7" spans="1:2" ht="23.25" customHeight="1" x14ac:dyDescent="0.25">
      <c r="A7" s="29"/>
      <c r="B7" s="31"/>
    </row>
    <row r="8" spans="1:2" x14ac:dyDescent="0.25">
      <c r="A8" s="1" t="s">
        <v>169</v>
      </c>
      <c r="B8" s="2"/>
    </row>
    <row r="9" spans="1:2" x14ac:dyDescent="0.25">
      <c r="A9" s="8" t="s">
        <v>31</v>
      </c>
      <c r="B9" s="9">
        <f>+B10+B11+B12+B13+B14+B15+B16+B17+B18+B19</f>
        <v>585565700</v>
      </c>
    </row>
    <row r="10" spans="1:2" x14ac:dyDescent="0.25">
      <c r="A10" s="4" t="s">
        <v>9</v>
      </c>
      <c r="B10" s="7">
        <v>330501000</v>
      </c>
    </row>
    <row r="11" spans="1:2" x14ac:dyDescent="0.25">
      <c r="A11" s="4" t="s">
        <v>8</v>
      </c>
      <c r="B11" s="7">
        <v>1800000</v>
      </c>
    </row>
    <row r="12" spans="1:2" x14ac:dyDescent="0.25">
      <c r="A12" s="4" t="s">
        <v>7</v>
      </c>
      <c r="B12" s="7">
        <v>3720000</v>
      </c>
    </row>
    <row r="13" spans="1:2" x14ac:dyDescent="0.25">
      <c r="A13" s="4" t="s">
        <v>166</v>
      </c>
      <c r="B13" s="7">
        <v>178767000</v>
      </c>
    </row>
    <row r="14" spans="1:2" x14ac:dyDescent="0.25">
      <c r="A14" s="4" t="s">
        <v>167</v>
      </c>
      <c r="B14" s="7">
        <v>12263200</v>
      </c>
    </row>
    <row r="15" spans="1:2" x14ac:dyDescent="0.25">
      <c r="A15" s="4" t="s">
        <v>6</v>
      </c>
      <c r="B15" s="7">
        <v>500000</v>
      </c>
    </row>
    <row r="16" spans="1:2" x14ac:dyDescent="0.25">
      <c r="A16" s="4" t="s">
        <v>170</v>
      </c>
      <c r="B16" s="7">
        <v>2550000</v>
      </c>
    </row>
    <row r="17" spans="1:2" x14ac:dyDescent="0.25">
      <c r="A17" s="4" t="s">
        <v>32</v>
      </c>
      <c r="B17" s="7">
        <v>43464500</v>
      </c>
    </row>
    <row r="18" spans="1:2" x14ac:dyDescent="0.25">
      <c r="A18" s="4" t="s">
        <v>33</v>
      </c>
      <c r="B18" s="7">
        <v>6000000</v>
      </c>
    </row>
    <row r="19" spans="1:2" x14ac:dyDescent="0.25">
      <c r="A19" s="4" t="s">
        <v>34</v>
      </c>
      <c r="B19" s="7">
        <v>6000000</v>
      </c>
    </row>
    <row r="20" spans="1:2" x14ac:dyDescent="0.25">
      <c r="A20" s="8" t="s">
        <v>35</v>
      </c>
      <c r="B20" s="9">
        <f>+B21+B22+B23+B24+B25+B26+B27</f>
        <v>115537500</v>
      </c>
    </row>
    <row r="21" spans="1:2" x14ac:dyDescent="0.25">
      <c r="A21" s="4" t="s">
        <v>165</v>
      </c>
      <c r="B21" s="7">
        <v>9917000</v>
      </c>
    </row>
    <row r="22" spans="1:2" x14ac:dyDescent="0.25">
      <c r="A22" s="4" t="s">
        <v>164</v>
      </c>
      <c r="B22" s="7">
        <v>2000000</v>
      </c>
    </row>
    <row r="23" spans="1:2" x14ac:dyDescent="0.25">
      <c r="A23" s="4" t="s">
        <v>163</v>
      </c>
      <c r="B23" s="7">
        <v>324000</v>
      </c>
    </row>
    <row r="24" spans="1:2" x14ac:dyDescent="0.25">
      <c r="A24" s="4" t="s">
        <v>162</v>
      </c>
      <c r="B24" s="7">
        <v>10800000</v>
      </c>
    </row>
    <row r="25" spans="1:2" x14ac:dyDescent="0.25">
      <c r="A25" s="4" t="s">
        <v>161</v>
      </c>
      <c r="B25" s="7">
        <v>42911000</v>
      </c>
    </row>
    <row r="26" spans="1:2" x14ac:dyDescent="0.25">
      <c r="A26" s="4" t="s">
        <v>160</v>
      </c>
      <c r="B26" s="7">
        <v>7707000</v>
      </c>
    </row>
    <row r="27" spans="1:2" x14ac:dyDescent="0.25">
      <c r="A27" s="4" t="s">
        <v>159</v>
      </c>
      <c r="B27" s="7">
        <v>41878500</v>
      </c>
    </row>
    <row r="28" spans="1:2" x14ac:dyDescent="0.25">
      <c r="A28" s="8" t="s">
        <v>158</v>
      </c>
      <c r="B28" s="9">
        <f>+B29</f>
        <v>486000</v>
      </c>
    </row>
    <row r="29" spans="1:2" x14ac:dyDescent="0.25">
      <c r="A29" s="4" t="s">
        <v>157</v>
      </c>
      <c r="B29" s="7">
        <v>486000</v>
      </c>
    </row>
    <row r="30" spans="1:2" x14ac:dyDescent="0.25">
      <c r="A30" s="8" t="s">
        <v>156</v>
      </c>
      <c r="B30" s="9">
        <f>+B31+B32+B33</f>
        <v>89144819</v>
      </c>
    </row>
    <row r="31" spans="1:2" x14ac:dyDescent="0.25">
      <c r="A31" s="4" t="s">
        <v>155</v>
      </c>
      <c r="B31" s="7">
        <v>39980014</v>
      </c>
    </row>
    <row r="32" spans="1:2" x14ac:dyDescent="0.25">
      <c r="A32" s="4" t="s">
        <v>154</v>
      </c>
      <c r="B32" s="7">
        <v>41172831</v>
      </c>
    </row>
    <row r="33" spans="1:2" x14ac:dyDescent="0.25">
      <c r="A33" s="4" t="s">
        <v>153</v>
      </c>
      <c r="B33" s="7">
        <v>7991974</v>
      </c>
    </row>
    <row r="34" spans="1:2" x14ac:dyDescent="0.25">
      <c r="A34" s="8" t="s">
        <v>36</v>
      </c>
      <c r="B34" s="12">
        <f>+B35+B36+B37+B38+B39+B40+B41</f>
        <v>41448000</v>
      </c>
    </row>
    <row r="35" spans="1:2" x14ac:dyDescent="0.25">
      <c r="A35" s="4" t="s">
        <v>5</v>
      </c>
      <c r="B35" s="7">
        <v>7500000</v>
      </c>
    </row>
    <row r="36" spans="1:2" x14ac:dyDescent="0.25">
      <c r="A36" s="4" t="s">
        <v>10</v>
      </c>
      <c r="B36" s="7">
        <v>15420000</v>
      </c>
    </row>
    <row r="37" spans="1:2" x14ac:dyDescent="0.25">
      <c r="A37" s="4" t="s">
        <v>30</v>
      </c>
      <c r="B37" s="7">
        <v>10000</v>
      </c>
    </row>
    <row r="38" spans="1:2" x14ac:dyDescent="0.25">
      <c r="A38" s="4" t="s">
        <v>37</v>
      </c>
      <c r="B38" s="7">
        <v>2148000</v>
      </c>
    </row>
    <row r="39" spans="1:2" x14ac:dyDescent="0.25">
      <c r="A39" s="4" t="s">
        <v>38</v>
      </c>
      <c r="B39" s="7">
        <v>15160000</v>
      </c>
    </row>
    <row r="40" spans="1:2" x14ac:dyDescent="0.25">
      <c r="A40" s="4" t="s">
        <v>39</v>
      </c>
      <c r="B40" s="7">
        <v>800000</v>
      </c>
    </row>
    <row r="41" spans="1:2" x14ac:dyDescent="0.25">
      <c r="A41" s="4" t="s">
        <v>40</v>
      </c>
      <c r="B41" s="7">
        <v>410000</v>
      </c>
    </row>
    <row r="42" spans="1:2" x14ac:dyDescent="0.25">
      <c r="A42" s="8" t="s">
        <v>41</v>
      </c>
      <c r="B42" s="11">
        <f>+B43+B44</f>
        <v>9227200</v>
      </c>
    </row>
    <row r="43" spans="1:2" x14ac:dyDescent="0.25">
      <c r="A43" s="4" t="s">
        <v>11</v>
      </c>
      <c r="B43" s="7">
        <v>1337200</v>
      </c>
    </row>
    <row r="44" spans="1:2" x14ac:dyDescent="0.25">
      <c r="A44" s="4" t="s">
        <v>12</v>
      </c>
      <c r="B44" s="7">
        <v>7890000</v>
      </c>
    </row>
    <row r="45" spans="1:2" x14ac:dyDescent="0.25">
      <c r="A45" s="8" t="s">
        <v>42</v>
      </c>
      <c r="B45" s="11">
        <f>+B46+B47</f>
        <v>14716250</v>
      </c>
    </row>
    <row r="46" spans="1:2" x14ac:dyDescent="0.25">
      <c r="A46" s="4" t="s">
        <v>43</v>
      </c>
      <c r="B46" s="7">
        <v>13716250</v>
      </c>
    </row>
    <row r="47" spans="1:2" x14ac:dyDescent="0.25">
      <c r="A47" s="4" t="s">
        <v>44</v>
      </c>
      <c r="B47" s="7">
        <v>1000000</v>
      </c>
    </row>
    <row r="48" spans="1:2" x14ac:dyDescent="0.25">
      <c r="A48" s="8" t="s">
        <v>46</v>
      </c>
      <c r="B48" s="11">
        <f>+B49+B50+B51</f>
        <v>2600000</v>
      </c>
    </row>
    <row r="49" spans="1:2" x14ac:dyDescent="0.25">
      <c r="A49" s="4" t="s">
        <v>45</v>
      </c>
      <c r="B49" s="7">
        <v>1500000</v>
      </c>
    </row>
    <row r="50" spans="1:2" x14ac:dyDescent="0.25">
      <c r="A50" s="4" t="s">
        <v>47</v>
      </c>
      <c r="B50" s="7">
        <v>600000</v>
      </c>
    </row>
    <row r="51" spans="1:2" ht="15" customHeight="1" x14ac:dyDescent="0.25">
      <c r="A51" s="4" t="s">
        <v>48</v>
      </c>
      <c r="B51" s="7">
        <v>500000</v>
      </c>
    </row>
    <row r="52" spans="1:2" x14ac:dyDescent="0.25">
      <c r="A52" s="8" t="s">
        <v>49</v>
      </c>
      <c r="B52" s="11">
        <f>+B53+B54+B55+B56</f>
        <v>36780000</v>
      </c>
    </row>
    <row r="53" spans="1:2" x14ac:dyDescent="0.25">
      <c r="A53" s="4" t="s">
        <v>13</v>
      </c>
      <c r="B53" s="7">
        <v>30000000</v>
      </c>
    </row>
    <row r="54" spans="1:2" x14ac:dyDescent="0.25">
      <c r="A54" s="4" t="s">
        <v>14</v>
      </c>
      <c r="B54" s="7">
        <v>600000</v>
      </c>
    </row>
    <row r="55" spans="1:2" x14ac:dyDescent="0.25">
      <c r="A55" s="4" t="s">
        <v>50</v>
      </c>
      <c r="B55" s="7">
        <v>400000</v>
      </c>
    </row>
    <row r="56" spans="1:2" x14ac:dyDescent="0.25">
      <c r="A56" s="4" t="s">
        <v>51</v>
      </c>
      <c r="B56" s="7">
        <v>5780000</v>
      </c>
    </row>
    <row r="57" spans="1:2" x14ac:dyDescent="0.25">
      <c r="A57" s="8" t="s">
        <v>78</v>
      </c>
      <c r="B57" s="11">
        <f>+B58+B59</f>
        <v>5300000</v>
      </c>
    </row>
    <row r="58" spans="1:2" x14ac:dyDescent="0.25">
      <c r="A58" s="4" t="s">
        <v>52</v>
      </c>
      <c r="B58" s="7">
        <v>5000000</v>
      </c>
    </row>
    <row r="59" spans="1:2" x14ac:dyDescent="0.25">
      <c r="A59" s="4" t="s">
        <v>53</v>
      </c>
      <c r="B59" s="7">
        <v>300000</v>
      </c>
    </row>
    <row r="60" spans="1:2" x14ac:dyDescent="0.25">
      <c r="A60" s="8" t="s">
        <v>79</v>
      </c>
      <c r="B60" s="11">
        <f>+B61+B62+B63+B64+B65+B66+B67</f>
        <v>18800000</v>
      </c>
    </row>
    <row r="61" spans="1:2" x14ac:dyDescent="0.25">
      <c r="A61" s="4" t="s">
        <v>54</v>
      </c>
      <c r="B61" s="7">
        <v>500000</v>
      </c>
    </row>
    <row r="62" spans="1:2" x14ac:dyDescent="0.25">
      <c r="A62" s="4" t="s">
        <v>55</v>
      </c>
      <c r="B62" s="7">
        <v>5500000</v>
      </c>
    </row>
    <row r="63" spans="1:2" x14ac:dyDescent="0.25">
      <c r="A63" s="4" t="s">
        <v>56</v>
      </c>
      <c r="B63" s="7">
        <v>500000</v>
      </c>
    </row>
    <row r="64" spans="1:2" x14ac:dyDescent="0.25">
      <c r="A64" s="4" t="s">
        <v>15</v>
      </c>
      <c r="B64" s="7">
        <v>5000000</v>
      </c>
    </row>
    <row r="65" spans="1:2" x14ac:dyDescent="0.25">
      <c r="A65" s="4" t="s">
        <v>16</v>
      </c>
      <c r="B65" s="7">
        <v>6000000</v>
      </c>
    </row>
    <row r="66" spans="1:2" x14ac:dyDescent="0.25">
      <c r="A66" s="4" t="s">
        <v>17</v>
      </c>
      <c r="B66" s="7">
        <v>500000</v>
      </c>
    </row>
    <row r="67" spans="1:2" x14ac:dyDescent="0.25">
      <c r="A67" s="4" t="s">
        <v>18</v>
      </c>
      <c r="B67" s="7">
        <v>800000</v>
      </c>
    </row>
    <row r="68" spans="1:2" x14ac:dyDescent="0.25">
      <c r="A68" s="8" t="s">
        <v>57</v>
      </c>
      <c r="B68" s="11">
        <f>+B69+B70+B71+B72+B73+B74+B75+B76+B77+B78+B79+B80+B81</f>
        <v>109792643</v>
      </c>
    </row>
    <row r="69" spans="1:2" x14ac:dyDescent="0.25">
      <c r="A69" s="4" t="s">
        <v>58</v>
      </c>
      <c r="B69" s="7">
        <v>10000000</v>
      </c>
    </row>
    <row r="70" spans="1:2" x14ac:dyDescent="0.25">
      <c r="A70" s="4" t="s">
        <v>59</v>
      </c>
      <c r="B70" s="7">
        <v>400000</v>
      </c>
    </row>
    <row r="71" spans="1:2" x14ac:dyDescent="0.25">
      <c r="A71" s="4" t="s">
        <v>19</v>
      </c>
      <c r="B71" s="7">
        <v>2200000</v>
      </c>
    </row>
    <row r="72" spans="1:2" x14ac:dyDescent="0.25">
      <c r="A72" s="4" t="s">
        <v>60</v>
      </c>
      <c r="B72" s="7">
        <v>600000</v>
      </c>
    </row>
    <row r="73" spans="1:2" x14ac:dyDescent="0.25">
      <c r="A73" s="4" t="s">
        <v>20</v>
      </c>
      <c r="B73" s="7">
        <v>600000</v>
      </c>
    </row>
    <row r="74" spans="1:2" x14ac:dyDescent="0.25">
      <c r="A74" s="4" t="s">
        <v>21</v>
      </c>
      <c r="B74" s="7">
        <v>6924598</v>
      </c>
    </row>
    <row r="75" spans="1:2" x14ac:dyDescent="0.25">
      <c r="A75" s="4" t="s">
        <v>22</v>
      </c>
      <c r="B75" s="7">
        <v>100000</v>
      </c>
    </row>
    <row r="76" spans="1:2" x14ac:dyDescent="0.25">
      <c r="A76" s="4" t="s">
        <v>23</v>
      </c>
      <c r="B76" s="7">
        <v>500000</v>
      </c>
    </row>
    <row r="77" spans="1:2" x14ac:dyDescent="0.25">
      <c r="A77" s="4" t="s">
        <v>61</v>
      </c>
      <c r="B77" s="7">
        <v>4900000</v>
      </c>
    </row>
    <row r="78" spans="1:2" x14ac:dyDescent="0.25">
      <c r="A78" s="4" t="s">
        <v>62</v>
      </c>
      <c r="B78" s="7">
        <v>1800000</v>
      </c>
    </row>
    <row r="79" spans="1:2" x14ac:dyDescent="0.25">
      <c r="A79" s="4" t="s">
        <v>63</v>
      </c>
      <c r="B79" s="7">
        <v>1800000</v>
      </c>
    </row>
    <row r="80" spans="1:2" x14ac:dyDescent="0.25">
      <c r="A80" s="4" t="s">
        <v>64</v>
      </c>
      <c r="B80" s="7">
        <v>79468045</v>
      </c>
    </row>
    <row r="81" spans="1:2" x14ac:dyDescent="0.25">
      <c r="A81" s="4" t="s">
        <v>24</v>
      </c>
      <c r="B81" s="7">
        <v>500000</v>
      </c>
    </row>
    <row r="82" spans="1:2" x14ac:dyDescent="0.25">
      <c r="A82" s="8" t="s">
        <v>65</v>
      </c>
      <c r="B82" s="11">
        <f>+B83+B84+B85</f>
        <v>28656080</v>
      </c>
    </row>
    <row r="83" spans="1:2" x14ac:dyDescent="0.25">
      <c r="A83" s="4" t="s">
        <v>25</v>
      </c>
      <c r="B83" s="7">
        <v>1250000</v>
      </c>
    </row>
    <row r="84" spans="1:2" x14ac:dyDescent="0.25">
      <c r="A84" s="4" t="s">
        <v>26</v>
      </c>
      <c r="B84" s="7">
        <v>10346904</v>
      </c>
    </row>
    <row r="85" spans="1:2" x14ac:dyDescent="0.25">
      <c r="A85" s="4" t="s">
        <v>66</v>
      </c>
      <c r="B85" s="7">
        <v>17059176</v>
      </c>
    </row>
    <row r="86" spans="1:2" x14ac:dyDescent="0.25">
      <c r="A86" s="8" t="s">
        <v>67</v>
      </c>
      <c r="B86" s="11">
        <f>+B87+B88+B89+B90</f>
        <v>110675048</v>
      </c>
    </row>
    <row r="87" spans="1:2" x14ac:dyDescent="0.25">
      <c r="A87" s="4" t="s">
        <v>68</v>
      </c>
      <c r="B87" s="7">
        <v>109325048</v>
      </c>
    </row>
    <row r="88" spans="1:2" x14ac:dyDescent="0.25">
      <c r="A88" s="4" t="s">
        <v>69</v>
      </c>
      <c r="B88" s="7">
        <v>700000</v>
      </c>
    </row>
    <row r="89" spans="1:2" x14ac:dyDescent="0.25">
      <c r="A89" s="4" t="s">
        <v>70</v>
      </c>
      <c r="B89" s="7">
        <v>600000</v>
      </c>
    </row>
    <row r="90" spans="1:2" x14ac:dyDescent="0.25">
      <c r="A90" s="4" t="s">
        <v>71</v>
      </c>
      <c r="B90" s="7">
        <v>50000</v>
      </c>
    </row>
    <row r="91" spans="1:2" x14ac:dyDescent="0.25">
      <c r="A91" s="8" t="s">
        <v>72</v>
      </c>
      <c r="B91" s="9">
        <f>+B92+B93+B94+B95</f>
        <v>7973760</v>
      </c>
    </row>
    <row r="92" spans="1:2" x14ac:dyDescent="0.25">
      <c r="A92" s="4" t="s">
        <v>73</v>
      </c>
      <c r="B92" s="7">
        <v>700000</v>
      </c>
    </row>
    <row r="93" spans="1:2" x14ac:dyDescent="0.25">
      <c r="A93" s="4" t="s">
        <v>74</v>
      </c>
      <c r="B93" s="7">
        <v>1250000</v>
      </c>
    </row>
    <row r="94" spans="1:2" x14ac:dyDescent="0.25">
      <c r="A94" s="4" t="s">
        <v>75</v>
      </c>
      <c r="B94" s="7">
        <v>5423760</v>
      </c>
    </row>
    <row r="95" spans="1:2" x14ac:dyDescent="0.25">
      <c r="A95" s="4" t="s">
        <v>76</v>
      </c>
      <c r="B95" s="7">
        <v>600000</v>
      </c>
    </row>
    <row r="96" spans="1:2" x14ac:dyDescent="0.25">
      <c r="A96" s="8" t="s">
        <v>77</v>
      </c>
      <c r="B96" s="11">
        <f>+B97+B98+B99+B100+B101</f>
        <v>11777810</v>
      </c>
    </row>
    <row r="97" spans="1:2" x14ac:dyDescent="0.25">
      <c r="A97" s="4" t="s">
        <v>27</v>
      </c>
      <c r="B97" s="10">
        <v>4572950</v>
      </c>
    </row>
    <row r="98" spans="1:2" x14ac:dyDescent="0.25">
      <c r="A98" s="4" t="s">
        <v>28</v>
      </c>
      <c r="B98" s="10">
        <v>5904860</v>
      </c>
    </row>
    <row r="99" spans="1:2" x14ac:dyDescent="0.25">
      <c r="A99" s="4" t="s">
        <v>82</v>
      </c>
      <c r="B99" s="10">
        <v>200000</v>
      </c>
    </row>
    <row r="100" spans="1:2" x14ac:dyDescent="0.25">
      <c r="A100" s="4" t="s">
        <v>29</v>
      </c>
      <c r="B100" s="10">
        <v>600000</v>
      </c>
    </row>
    <row r="101" spans="1:2" x14ac:dyDescent="0.25">
      <c r="A101" s="4" t="s">
        <v>81</v>
      </c>
      <c r="B101" s="7">
        <v>500000</v>
      </c>
    </row>
    <row r="102" spans="1:2" x14ac:dyDescent="0.25">
      <c r="A102" s="8" t="s">
        <v>80</v>
      </c>
      <c r="B102" s="9">
        <f>+B103</f>
        <v>14000000</v>
      </c>
    </row>
    <row r="103" spans="1:2" x14ac:dyDescent="0.25">
      <c r="A103" s="4" t="s">
        <v>83</v>
      </c>
      <c r="B103" s="7">
        <v>14000000</v>
      </c>
    </row>
    <row r="104" spans="1:2" x14ac:dyDescent="0.25">
      <c r="A104" s="8" t="s">
        <v>84</v>
      </c>
      <c r="B104" s="9">
        <f>+B105+B106</f>
        <v>2200000</v>
      </c>
    </row>
    <row r="105" spans="1:2" x14ac:dyDescent="0.25">
      <c r="A105" s="4" t="s">
        <v>85</v>
      </c>
      <c r="B105" s="7">
        <v>300000</v>
      </c>
    </row>
    <row r="106" spans="1:2" x14ac:dyDescent="0.25">
      <c r="A106" s="4" t="s">
        <v>86</v>
      </c>
      <c r="B106" s="7">
        <v>1900000</v>
      </c>
    </row>
    <row r="107" spans="1:2" x14ac:dyDescent="0.25">
      <c r="A107" s="8" t="s">
        <v>87</v>
      </c>
      <c r="B107" s="9">
        <f>+B108+B109+B110+B111+B112</f>
        <v>1150000</v>
      </c>
    </row>
    <row r="108" spans="1:2" x14ac:dyDescent="0.25">
      <c r="A108" s="4" t="s">
        <v>88</v>
      </c>
      <c r="B108" s="7">
        <v>50000</v>
      </c>
    </row>
    <row r="109" spans="1:2" x14ac:dyDescent="0.25">
      <c r="A109" s="4" t="s">
        <v>89</v>
      </c>
      <c r="B109" s="7">
        <v>50000</v>
      </c>
    </row>
    <row r="110" spans="1:2" x14ac:dyDescent="0.25">
      <c r="A110" s="4" t="s">
        <v>90</v>
      </c>
      <c r="B110" s="7">
        <v>250000</v>
      </c>
    </row>
    <row r="111" spans="1:2" x14ac:dyDescent="0.25">
      <c r="A111" s="4" t="s">
        <v>91</v>
      </c>
      <c r="B111" s="7">
        <v>750000</v>
      </c>
    </row>
    <row r="112" spans="1:2" x14ac:dyDescent="0.25">
      <c r="A112" s="4" t="s">
        <v>92</v>
      </c>
      <c r="B112" s="7">
        <v>50000</v>
      </c>
    </row>
    <row r="113" spans="1:2" x14ac:dyDescent="0.25">
      <c r="A113" s="8" t="s">
        <v>93</v>
      </c>
      <c r="B113" s="11">
        <f>+B114+B115+B116+B117+B118+B119+B120+B121+B122+B123+B124+B125+B126</f>
        <v>31896250</v>
      </c>
    </row>
    <row r="114" spans="1:2" x14ac:dyDescent="0.25">
      <c r="A114" s="4" t="s">
        <v>94</v>
      </c>
      <c r="B114" s="10">
        <v>100000</v>
      </c>
    </row>
    <row r="115" spans="1:2" x14ac:dyDescent="0.25">
      <c r="A115" s="4" t="s">
        <v>178</v>
      </c>
      <c r="B115" s="10">
        <v>19971250</v>
      </c>
    </row>
    <row r="116" spans="1:2" x14ac:dyDescent="0.25">
      <c r="A116" s="4" t="s">
        <v>95</v>
      </c>
      <c r="B116" s="10">
        <v>1000000</v>
      </c>
    </row>
    <row r="117" spans="1:2" x14ac:dyDescent="0.25">
      <c r="A117" s="4" t="s">
        <v>96</v>
      </c>
      <c r="B117" s="10">
        <v>25000</v>
      </c>
    </row>
    <row r="118" spans="1:2" x14ac:dyDescent="0.25">
      <c r="A118" s="4" t="s">
        <v>97</v>
      </c>
      <c r="B118" s="10">
        <v>25000</v>
      </c>
    </row>
    <row r="119" spans="1:2" x14ac:dyDescent="0.25">
      <c r="A119" s="4" t="s">
        <v>98</v>
      </c>
      <c r="B119" s="10">
        <v>50000</v>
      </c>
    </row>
    <row r="120" spans="1:2" x14ac:dyDescent="0.25">
      <c r="A120" s="4" t="s">
        <v>99</v>
      </c>
      <c r="B120" s="10">
        <v>50000</v>
      </c>
    </row>
    <row r="121" spans="1:2" x14ac:dyDescent="0.25">
      <c r="A121" s="4" t="s">
        <v>100</v>
      </c>
      <c r="B121" s="10">
        <v>500000</v>
      </c>
    </row>
    <row r="122" spans="1:2" x14ac:dyDescent="0.25">
      <c r="A122" s="4" t="s">
        <v>101</v>
      </c>
      <c r="B122" s="10">
        <v>5100000</v>
      </c>
    </row>
    <row r="123" spans="1:2" x14ac:dyDescent="0.25">
      <c r="A123" s="4" t="s">
        <v>102</v>
      </c>
      <c r="B123" s="10">
        <v>25000</v>
      </c>
    </row>
    <row r="124" spans="1:2" x14ac:dyDescent="0.25">
      <c r="A124" s="4" t="s">
        <v>103</v>
      </c>
      <c r="B124" s="10">
        <v>100000</v>
      </c>
    </row>
    <row r="125" spans="1:2" x14ac:dyDescent="0.25">
      <c r="A125" s="4" t="s">
        <v>104</v>
      </c>
      <c r="B125" s="10">
        <v>400000</v>
      </c>
    </row>
    <row r="126" spans="1:2" x14ac:dyDescent="0.25">
      <c r="A126" s="4" t="s">
        <v>105</v>
      </c>
      <c r="B126" s="10">
        <v>4550000</v>
      </c>
    </row>
    <row r="127" spans="1:2" x14ac:dyDescent="0.25">
      <c r="A127" s="8" t="s">
        <v>106</v>
      </c>
      <c r="B127" s="9">
        <f>+B128+B129+B130+B131+B132+B133+B134+B135+B136+B137</f>
        <v>73012494</v>
      </c>
    </row>
    <row r="128" spans="1:2" x14ac:dyDescent="0.25">
      <c r="A128" s="4" t="s">
        <v>107</v>
      </c>
      <c r="B128" s="7">
        <v>7800000</v>
      </c>
    </row>
    <row r="129" spans="1:2" x14ac:dyDescent="0.25">
      <c r="A129" s="4" t="s">
        <v>108</v>
      </c>
      <c r="B129" s="7">
        <v>1100000</v>
      </c>
    </row>
    <row r="130" spans="1:2" x14ac:dyDescent="0.25">
      <c r="A130" s="4" t="s">
        <v>109</v>
      </c>
      <c r="B130" s="7">
        <v>11542440</v>
      </c>
    </row>
    <row r="131" spans="1:2" x14ac:dyDescent="0.25">
      <c r="A131" s="4" t="s">
        <v>110</v>
      </c>
      <c r="B131" s="7">
        <v>3100000</v>
      </c>
    </row>
    <row r="132" spans="1:2" x14ac:dyDescent="0.25">
      <c r="A132" s="4" t="s">
        <v>111</v>
      </c>
      <c r="B132" s="7">
        <v>6100000</v>
      </c>
    </row>
    <row r="133" spans="1:2" x14ac:dyDescent="0.25">
      <c r="A133" s="4" t="s">
        <v>112</v>
      </c>
      <c r="B133" s="7">
        <v>600000</v>
      </c>
    </row>
    <row r="134" spans="1:2" x14ac:dyDescent="0.25">
      <c r="A134" s="4" t="s">
        <v>113</v>
      </c>
      <c r="B134" s="7">
        <v>2050000</v>
      </c>
    </row>
    <row r="135" spans="1:2" x14ac:dyDescent="0.25">
      <c r="A135" s="4" t="s">
        <v>114</v>
      </c>
      <c r="B135" s="7">
        <v>24000000</v>
      </c>
    </row>
    <row r="136" spans="1:2" x14ac:dyDescent="0.25">
      <c r="A136" s="4" t="s">
        <v>115</v>
      </c>
      <c r="B136" s="7">
        <v>2100000</v>
      </c>
    </row>
    <row r="137" spans="1:2" x14ac:dyDescent="0.25">
      <c r="A137" s="4" t="s">
        <v>116</v>
      </c>
      <c r="B137" s="7">
        <v>14620054</v>
      </c>
    </row>
    <row r="138" spans="1:2" x14ac:dyDescent="0.25">
      <c r="A138" s="3" t="s">
        <v>117</v>
      </c>
      <c r="B138" s="9">
        <f>+B139</f>
        <v>173703170</v>
      </c>
    </row>
    <row r="139" spans="1:2" x14ac:dyDescent="0.25">
      <c r="A139" s="4" t="s">
        <v>118</v>
      </c>
      <c r="B139" s="7">
        <v>173703170</v>
      </c>
    </row>
    <row r="140" spans="1:2" x14ac:dyDescent="0.25">
      <c r="A140" s="3" t="s">
        <v>119</v>
      </c>
      <c r="B140" s="9">
        <f>+B141+B142+B143+B144+B145</f>
        <v>4650400</v>
      </c>
    </row>
    <row r="141" spans="1:2" x14ac:dyDescent="0.25">
      <c r="A141" s="4" t="s">
        <v>120</v>
      </c>
      <c r="B141" s="7">
        <v>1020000</v>
      </c>
    </row>
    <row r="142" spans="1:2" x14ac:dyDescent="0.25">
      <c r="A142" s="4" t="s">
        <v>121</v>
      </c>
      <c r="B142" s="7">
        <v>400000</v>
      </c>
    </row>
    <row r="143" spans="1:2" x14ac:dyDescent="0.25">
      <c r="A143" s="4" t="s">
        <v>122</v>
      </c>
      <c r="B143" s="7">
        <v>1930400</v>
      </c>
    </row>
    <row r="144" spans="1:2" x14ac:dyDescent="0.25">
      <c r="A144" s="4" t="s">
        <v>123</v>
      </c>
      <c r="B144" s="7">
        <v>650000</v>
      </c>
    </row>
    <row r="145" spans="1:2" x14ac:dyDescent="0.25">
      <c r="A145" s="4" t="s">
        <v>124</v>
      </c>
      <c r="B145" s="7">
        <v>650000</v>
      </c>
    </row>
    <row r="146" spans="1:2" x14ac:dyDescent="0.25">
      <c r="A146" s="8" t="s">
        <v>125</v>
      </c>
      <c r="B146" s="9">
        <f>+B147+B148+B149</f>
        <v>1750000</v>
      </c>
    </row>
    <row r="147" spans="1:2" x14ac:dyDescent="0.25">
      <c r="A147" s="4" t="s">
        <v>126</v>
      </c>
      <c r="B147" s="7">
        <v>750000</v>
      </c>
    </row>
    <row r="148" spans="1:2" x14ac:dyDescent="0.25">
      <c r="A148" s="4" t="s">
        <v>127</v>
      </c>
      <c r="B148" s="7">
        <v>200000</v>
      </c>
    </row>
    <row r="149" spans="1:2" x14ac:dyDescent="0.25">
      <c r="A149" s="4" t="s">
        <v>128</v>
      </c>
      <c r="B149" s="7">
        <v>800000</v>
      </c>
    </row>
    <row r="150" spans="1:2" x14ac:dyDescent="0.25">
      <c r="A150" s="8" t="s">
        <v>130</v>
      </c>
      <c r="B150" s="9">
        <f>+B151+B152</f>
        <v>2000000</v>
      </c>
    </row>
    <row r="151" spans="1:2" x14ac:dyDescent="0.25">
      <c r="A151" s="4" t="s">
        <v>129</v>
      </c>
      <c r="B151" s="7">
        <v>1000000</v>
      </c>
    </row>
    <row r="152" spans="1:2" x14ac:dyDescent="0.25">
      <c r="A152" s="4" t="s">
        <v>131</v>
      </c>
      <c r="B152" s="7">
        <v>1000000</v>
      </c>
    </row>
    <row r="153" spans="1:2" x14ac:dyDescent="0.25">
      <c r="A153" s="8" t="s">
        <v>132</v>
      </c>
      <c r="B153" s="9">
        <f>+B154+B155+B156</f>
        <v>6640000</v>
      </c>
    </row>
    <row r="154" spans="1:2" x14ac:dyDescent="0.25">
      <c r="A154" s="4" t="s">
        <v>133</v>
      </c>
      <c r="B154" s="7">
        <v>6440000</v>
      </c>
    </row>
    <row r="155" spans="1:2" x14ac:dyDescent="0.25">
      <c r="A155" s="4" t="s">
        <v>134</v>
      </c>
      <c r="B155" s="7">
        <v>100000</v>
      </c>
    </row>
    <row r="156" spans="1:2" x14ac:dyDescent="0.25">
      <c r="A156" s="4" t="s">
        <v>135</v>
      </c>
      <c r="B156" s="7">
        <v>100000</v>
      </c>
    </row>
    <row r="157" spans="1:2" x14ac:dyDescent="0.25">
      <c r="A157" s="8" t="s">
        <v>136</v>
      </c>
      <c r="B157" s="9">
        <f>+B158+B159+B160+B161+B162+B163+B164</f>
        <v>2700000</v>
      </c>
    </row>
    <row r="158" spans="1:2" x14ac:dyDescent="0.25">
      <c r="A158" s="4" t="s">
        <v>137</v>
      </c>
      <c r="B158" s="7">
        <v>300000</v>
      </c>
    </row>
    <row r="159" spans="1:2" x14ac:dyDescent="0.25">
      <c r="A159" s="4" t="s">
        <v>138</v>
      </c>
      <c r="B159" s="7">
        <v>400000</v>
      </c>
    </row>
    <row r="160" spans="1:2" x14ac:dyDescent="0.25">
      <c r="A160" s="4" t="s">
        <v>139</v>
      </c>
      <c r="B160" s="7">
        <v>550000</v>
      </c>
    </row>
    <row r="161" spans="1:2" x14ac:dyDescent="0.25">
      <c r="A161" s="4" t="s">
        <v>140</v>
      </c>
      <c r="B161" s="7">
        <v>400000</v>
      </c>
    </row>
    <row r="162" spans="1:2" x14ac:dyDescent="0.25">
      <c r="A162" s="4" t="s">
        <v>141</v>
      </c>
      <c r="B162" s="7">
        <v>400000</v>
      </c>
    </row>
    <row r="163" spans="1:2" x14ac:dyDescent="0.25">
      <c r="A163" s="4" t="s">
        <v>142</v>
      </c>
      <c r="B163" s="7">
        <v>200000</v>
      </c>
    </row>
    <row r="164" spans="1:2" x14ac:dyDescent="0.25">
      <c r="A164" s="4" t="s">
        <v>143</v>
      </c>
      <c r="B164" s="7">
        <v>450000</v>
      </c>
    </row>
    <row r="165" spans="1:2" x14ac:dyDescent="0.25">
      <c r="A165" s="8" t="s">
        <v>144</v>
      </c>
      <c r="B165" s="9">
        <v>200000</v>
      </c>
    </row>
    <row r="166" spans="1:2" x14ac:dyDescent="0.25">
      <c r="A166" s="4" t="s">
        <v>145</v>
      </c>
      <c r="B166" s="7">
        <v>200000</v>
      </c>
    </row>
    <row r="167" spans="1:2" x14ac:dyDescent="0.25">
      <c r="A167" s="8" t="s">
        <v>146</v>
      </c>
      <c r="B167" s="9">
        <f>+B168</f>
        <v>2000000</v>
      </c>
    </row>
    <row r="168" spans="1:2" x14ac:dyDescent="0.25">
      <c r="A168" s="4" t="s">
        <v>147</v>
      </c>
      <c r="B168" s="7">
        <v>2000000</v>
      </c>
    </row>
    <row r="169" spans="1:2" x14ac:dyDescent="0.25">
      <c r="A169" s="8" t="s">
        <v>148</v>
      </c>
      <c r="B169" s="9">
        <f>+B170</f>
        <v>500000</v>
      </c>
    </row>
    <row r="170" spans="1:2" x14ac:dyDescent="0.25">
      <c r="A170" s="4" t="s">
        <v>149</v>
      </c>
      <c r="B170" s="7">
        <v>500000</v>
      </c>
    </row>
    <row r="171" spans="1:2" x14ac:dyDescent="0.25">
      <c r="A171" s="8" t="s">
        <v>150</v>
      </c>
      <c r="B171" s="9">
        <f>+B172+B173</f>
        <v>5900000</v>
      </c>
    </row>
    <row r="172" spans="1:2" x14ac:dyDescent="0.25">
      <c r="A172" s="4" t="s">
        <v>152</v>
      </c>
      <c r="B172" s="7">
        <v>5100000</v>
      </c>
    </row>
    <row r="173" spans="1:2" ht="15.75" thickBot="1" x14ac:dyDescent="0.3">
      <c r="A173" s="4" t="s">
        <v>151</v>
      </c>
      <c r="B173" s="17">
        <v>800000</v>
      </c>
    </row>
    <row r="174" spans="1:2" ht="15.75" x14ac:dyDescent="0.25">
      <c r="A174" s="13" t="s">
        <v>172</v>
      </c>
      <c r="B174" s="18">
        <f>+B9+B20+B28+B30+B34+B42+B45+B48+B52+B57+B60+B68+B82+B86+B91+B96+B102+B104+B107+B113+B127+B138+B140+B146+B150+B153+B157+B165+B167+B169+B171</f>
        <v>1510783124</v>
      </c>
    </row>
    <row r="175" spans="1:2" x14ac:dyDescent="0.25">
      <c r="A175" s="15"/>
      <c r="B175" s="16"/>
    </row>
    <row r="176" spans="1:2" x14ac:dyDescent="0.25">
      <c r="A176" s="15"/>
      <c r="B176" s="16"/>
    </row>
    <row r="177" spans="1:2" x14ac:dyDescent="0.25">
      <c r="A177" s="15"/>
      <c r="B177" s="16"/>
    </row>
    <row r="178" spans="1:2" x14ac:dyDescent="0.25">
      <c r="A178" s="15"/>
      <c r="B178" s="16"/>
    </row>
    <row r="179" spans="1:2" x14ac:dyDescent="0.25">
      <c r="A179" s="15" t="s">
        <v>175</v>
      </c>
      <c r="B179" s="16"/>
    </row>
    <row r="180" spans="1:2" x14ac:dyDescent="0.25">
      <c r="A180" s="15" t="s">
        <v>174</v>
      </c>
      <c r="B180" s="16"/>
    </row>
    <row r="181" spans="1:2" x14ac:dyDescent="0.25">
      <c r="A181" s="15" t="s">
        <v>173</v>
      </c>
      <c r="B181" s="16"/>
    </row>
    <row r="182" spans="1:2" x14ac:dyDescent="0.25">
      <c r="A182" s="15" t="s">
        <v>176</v>
      </c>
      <c r="B182" s="16"/>
    </row>
    <row r="183" spans="1:2" x14ac:dyDescent="0.25">
      <c r="A183" s="15"/>
      <c r="B183" s="16"/>
    </row>
    <row r="184" spans="1:2" x14ac:dyDescent="0.25">
      <c r="A184" s="15"/>
      <c r="B184" s="16"/>
    </row>
    <row r="185" spans="1:2" x14ac:dyDescent="0.25">
      <c r="A185" s="15"/>
      <c r="B185" s="16"/>
    </row>
    <row r="186" spans="1:2" x14ac:dyDescent="0.25">
      <c r="A186" s="15"/>
      <c r="B186" s="16"/>
    </row>
    <row r="187" spans="1:2" x14ac:dyDescent="0.25">
      <c r="A187" s="15"/>
      <c r="B187" s="16"/>
    </row>
    <row r="188" spans="1:2" ht="15.75" thickBot="1" x14ac:dyDescent="0.3">
      <c r="A188" s="15"/>
      <c r="B188" s="16"/>
    </row>
    <row r="189" spans="1:2" ht="27.75" customHeight="1" thickBot="1" x14ac:dyDescent="0.3">
      <c r="A189" s="14" t="s">
        <v>1</v>
      </c>
    </row>
    <row r="190" spans="1:2" ht="33.75" customHeight="1" thickBot="1" x14ac:dyDescent="0.3">
      <c r="A190" s="5" t="s">
        <v>2</v>
      </c>
    </row>
    <row r="191" spans="1:2" ht="60.75" thickBot="1" x14ac:dyDescent="0.3">
      <c r="A191" s="6" t="s">
        <v>3</v>
      </c>
    </row>
  </sheetData>
  <mergeCells count="5">
    <mergeCell ref="A3:B3"/>
    <mergeCell ref="A5:B5"/>
    <mergeCell ref="A6:A7"/>
    <mergeCell ref="B6:B7"/>
    <mergeCell ref="A4:B4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3:B132"/>
  <sheetViews>
    <sheetView showGridLines="0" tabSelected="1" zoomScaleNormal="100" workbookViewId="0">
      <selection activeCell="F12" sqref="F12"/>
    </sheetView>
  </sheetViews>
  <sheetFormatPr baseColWidth="10" defaultColWidth="11.42578125" defaultRowHeight="15" x14ac:dyDescent="0.25"/>
  <cols>
    <col min="1" max="1" width="85.140625" bestFit="1" customWidth="1"/>
    <col min="2" max="2" width="22" style="21" bestFit="1" customWidth="1"/>
  </cols>
  <sheetData>
    <row r="3" spans="1:2" ht="21" customHeight="1" x14ac:dyDescent="0.25">
      <c r="A3" s="25" t="s">
        <v>168</v>
      </c>
      <c r="B3" s="26"/>
    </row>
    <row r="4" spans="1:2" ht="15.75" customHeight="1" x14ac:dyDescent="0.25">
      <c r="A4" s="27" t="s">
        <v>273</v>
      </c>
      <c r="B4" s="28"/>
    </row>
    <row r="5" spans="1:2" ht="15.75" customHeight="1" x14ac:dyDescent="0.25">
      <c r="A5" s="27" t="s">
        <v>4</v>
      </c>
      <c r="B5" s="28"/>
    </row>
    <row r="6" spans="1:2" ht="15" customHeight="1" x14ac:dyDescent="0.25">
      <c r="A6" s="29" t="s">
        <v>171</v>
      </c>
      <c r="B6" s="30" t="s">
        <v>0</v>
      </c>
    </row>
    <row r="7" spans="1:2" ht="23.25" customHeight="1" x14ac:dyDescent="0.25">
      <c r="A7" s="29"/>
      <c r="B7" s="31"/>
    </row>
    <row r="8" spans="1:2" x14ac:dyDescent="0.25">
      <c r="A8" s="1" t="s">
        <v>179</v>
      </c>
      <c r="B8" s="19">
        <f>+B9+B18+B26+B28+B30</f>
        <v>1395632147</v>
      </c>
    </row>
    <row r="9" spans="1:2" x14ac:dyDescent="0.25">
      <c r="A9" s="8" t="s">
        <v>180</v>
      </c>
      <c r="B9" s="20">
        <f>SUM(B10:B17)</f>
        <v>977089851</v>
      </c>
    </row>
    <row r="10" spans="1:2" x14ac:dyDescent="0.25">
      <c r="A10" t="s">
        <v>181</v>
      </c>
      <c r="B10" s="21">
        <v>550850000</v>
      </c>
    </row>
    <row r="11" spans="1:2" x14ac:dyDescent="0.25">
      <c r="A11" t="s">
        <v>182</v>
      </c>
      <c r="B11" s="21">
        <v>313623000</v>
      </c>
    </row>
    <row r="12" spans="1:2" x14ac:dyDescent="0.25">
      <c r="A12" t="s">
        <v>183</v>
      </c>
      <c r="B12" s="21">
        <v>11600000</v>
      </c>
    </row>
    <row r="13" spans="1:2" x14ac:dyDescent="0.25">
      <c r="A13" t="s">
        <v>223</v>
      </c>
      <c r="B13" s="21">
        <v>2694000</v>
      </c>
    </row>
    <row r="14" spans="1:2" x14ac:dyDescent="0.25">
      <c r="A14" t="s">
        <v>184</v>
      </c>
      <c r="B14" s="21">
        <v>1920000</v>
      </c>
    </row>
    <row r="15" spans="1:2" x14ac:dyDescent="0.25">
      <c r="A15" t="s">
        <v>185</v>
      </c>
      <c r="B15" s="21">
        <v>81402851</v>
      </c>
    </row>
    <row r="16" spans="1:2" x14ac:dyDescent="0.25">
      <c r="A16" t="s">
        <v>186</v>
      </c>
      <c r="B16" s="21">
        <v>7500000</v>
      </c>
    </row>
    <row r="17" spans="1:2" x14ac:dyDescent="0.25">
      <c r="A17" t="s">
        <v>187</v>
      </c>
      <c r="B17" s="21">
        <v>7500000</v>
      </c>
    </row>
    <row r="18" spans="1:2" x14ac:dyDescent="0.25">
      <c r="A18" s="8" t="s">
        <v>188</v>
      </c>
      <c r="B18" s="20">
        <f>SUM(B19:B25)</f>
        <v>204786276</v>
      </c>
    </row>
    <row r="19" spans="1:2" x14ac:dyDescent="0.25">
      <c r="A19" t="s">
        <v>189</v>
      </c>
      <c r="B19" s="21">
        <v>8145000</v>
      </c>
    </row>
    <row r="20" spans="1:2" x14ac:dyDescent="0.25">
      <c r="A20" t="s">
        <v>190</v>
      </c>
      <c r="B20" s="21">
        <v>8000000</v>
      </c>
    </row>
    <row r="21" spans="1:2" x14ac:dyDescent="0.25">
      <c r="A21" t="s">
        <v>191</v>
      </c>
      <c r="B21" s="21">
        <v>330000</v>
      </c>
    </row>
    <row r="22" spans="1:2" x14ac:dyDescent="0.25">
      <c r="A22" t="s">
        <v>192</v>
      </c>
      <c r="B22" s="21">
        <v>34207076</v>
      </c>
    </row>
    <row r="23" spans="1:2" x14ac:dyDescent="0.25">
      <c r="A23" t="s">
        <v>193</v>
      </c>
      <c r="B23" s="21">
        <v>74202100</v>
      </c>
    </row>
    <row r="24" spans="1:2" x14ac:dyDescent="0.25">
      <c r="A24" t="s">
        <v>226</v>
      </c>
      <c r="B24" s="21">
        <v>5700000</v>
      </c>
    </row>
    <row r="25" spans="1:2" x14ac:dyDescent="0.25">
      <c r="A25" t="s">
        <v>194</v>
      </c>
      <c r="B25" s="21">
        <v>74202100</v>
      </c>
    </row>
    <row r="26" spans="1:2" x14ac:dyDescent="0.25">
      <c r="A26" s="8" t="s">
        <v>195</v>
      </c>
      <c r="B26" s="20">
        <f>+B27</f>
        <v>500000</v>
      </c>
    </row>
    <row r="27" spans="1:2" x14ac:dyDescent="0.25">
      <c r="A27" t="s">
        <v>196</v>
      </c>
      <c r="B27" s="21">
        <v>500000</v>
      </c>
    </row>
    <row r="28" spans="1:2" x14ac:dyDescent="0.25">
      <c r="A28" s="8" t="s">
        <v>225</v>
      </c>
      <c r="B28" s="20">
        <f>+B29</f>
        <v>74202100</v>
      </c>
    </row>
    <row r="29" spans="1:2" x14ac:dyDescent="0.25">
      <c r="A29" t="s">
        <v>196</v>
      </c>
      <c r="B29" s="21">
        <v>74202100</v>
      </c>
    </row>
    <row r="30" spans="1:2" x14ac:dyDescent="0.25">
      <c r="A30" s="8" t="s">
        <v>197</v>
      </c>
      <c r="B30" s="20">
        <f>SUM(B31:B33)</f>
        <v>139053920</v>
      </c>
    </row>
    <row r="31" spans="1:2" x14ac:dyDescent="0.25">
      <c r="A31" t="s">
        <v>198</v>
      </c>
      <c r="B31" s="21">
        <v>64529711</v>
      </c>
    </row>
    <row r="32" spans="1:2" x14ac:dyDescent="0.25">
      <c r="A32" t="s">
        <v>199</v>
      </c>
      <c r="B32" s="21">
        <v>64529709</v>
      </c>
    </row>
    <row r="33" spans="1:2" x14ac:dyDescent="0.25">
      <c r="A33" t="s">
        <v>200</v>
      </c>
      <c r="B33" s="21">
        <v>9994500</v>
      </c>
    </row>
    <row r="34" spans="1:2" x14ac:dyDescent="0.25">
      <c r="A34" s="1" t="s">
        <v>201</v>
      </c>
      <c r="B34" s="19">
        <f>+B35+B43+B46+B48+B52+B57+B73+B60</f>
        <v>229859894</v>
      </c>
    </row>
    <row r="35" spans="1:2" x14ac:dyDescent="0.25">
      <c r="A35" s="8" t="s">
        <v>202</v>
      </c>
      <c r="B35" s="20">
        <f>SUM(B36:B42)</f>
        <v>18050000</v>
      </c>
    </row>
    <row r="36" spans="1:2" x14ac:dyDescent="0.25">
      <c r="A36" t="s">
        <v>227</v>
      </c>
      <c r="B36" s="21">
        <v>3000000</v>
      </c>
    </row>
    <row r="37" spans="1:2" x14ac:dyDescent="0.25">
      <c r="A37" t="s">
        <v>203</v>
      </c>
      <c r="B37" s="21">
        <v>8900000</v>
      </c>
    </row>
    <row r="38" spans="1:2" x14ac:dyDescent="0.25">
      <c r="A38" t="s">
        <v>228</v>
      </c>
      <c r="B38" s="21">
        <v>50000</v>
      </c>
    </row>
    <row r="39" spans="1:2" x14ac:dyDescent="0.25">
      <c r="A39" t="s">
        <v>229</v>
      </c>
      <c r="B39" s="21">
        <v>1400000</v>
      </c>
    </row>
    <row r="40" spans="1:2" x14ac:dyDescent="0.25">
      <c r="A40" t="s">
        <v>204</v>
      </c>
      <c r="B40" s="21">
        <v>4500000</v>
      </c>
    </row>
    <row r="41" spans="1:2" x14ac:dyDescent="0.25">
      <c r="A41" t="s">
        <v>230</v>
      </c>
      <c r="B41" s="21">
        <v>100000</v>
      </c>
    </row>
    <row r="42" spans="1:2" x14ac:dyDescent="0.25">
      <c r="A42" t="s">
        <v>231</v>
      </c>
      <c r="B42" s="21">
        <v>100000</v>
      </c>
    </row>
    <row r="43" spans="1:2" x14ac:dyDescent="0.25">
      <c r="A43" s="8" t="s">
        <v>205</v>
      </c>
      <c r="B43" s="20">
        <f>SUM(B44:B45)</f>
        <v>3855380</v>
      </c>
    </row>
    <row r="44" spans="1:2" x14ac:dyDescent="0.25">
      <c r="A44" t="s">
        <v>206</v>
      </c>
      <c r="B44" s="21">
        <v>0</v>
      </c>
    </row>
    <row r="45" spans="1:2" x14ac:dyDescent="0.25">
      <c r="A45" t="s">
        <v>207</v>
      </c>
      <c r="B45" s="21">
        <v>3855380</v>
      </c>
    </row>
    <row r="46" spans="1:2" x14ac:dyDescent="0.25">
      <c r="A46" s="8" t="s">
        <v>208</v>
      </c>
      <c r="B46" s="20">
        <f>SUM(B47:B47)</f>
        <v>6000000</v>
      </c>
    </row>
    <row r="47" spans="1:2" x14ac:dyDescent="0.25">
      <c r="A47" t="s">
        <v>209</v>
      </c>
      <c r="B47" s="21">
        <v>6000000</v>
      </c>
    </row>
    <row r="48" spans="1:2" x14ac:dyDescent="0.25">
      <c r="A48" s="8" t="s">
        <v>210</v>
      </c>
      <c r="B48" s="20">
        <f>SUM(B49:B51)</f>
        <v>4600000</v>
      </c>
    </row>
    <row r="49" spans="1:2" ht="15" customHeight="1" x14ac:dyDescent="0.25">
      <c r="A49" t="s">
        <v>211</v>
      </c>
      <c r="B49" s="21">
        <v>3000000</v>
      </c>
    </row>
    <row r="50" spans="1:2" ht="15" customHeight="1" x14ac:dyDescent="0.25">
      <c r="A50" t="s">
        <v>232</v>
      </c>
      <c r="B50" s="21">
        <v>100000</v>
      </c>
    </row>
    <row r="51" spans="1:2" ht="15" customHeight="1" x14ac:dyDescent="0.25">
      <c r="A51" t="s">
        <v>233</v>
      </c>
      <c r="B51" s="21">
        <v>1500000</v>
      </c>
    </row>
    <row r="52" spans="1:2" x14ac:dyDescent="0.25">
      <c r="A52" s="8" t="s">
        <v>212</v>
      </c>
      <c r="B52" s="20">
        <f>SUM(B53:B56)</f>
        <v>10800000</v>
      </c>
    </row>
    <row r="53" spans="1:2" x14ac:dyDescent="0.25">
      <c r="A53" t="s">
        <v>213</v>
      </c>
      <c r="B53" s="21">
        <v>10500000</v>
      </c>
    </row>
    <row r="54" spans="1:2" x14ac:dyDescent="0.25">
      <c r="A54" t="s">
        <v>234</v>
      </c>
      <c r="B54" s="21">
        <v>300000</v>
      </c>
    </row>
    <row r="55" spans="1:2" x14ac:dyDescent="0.25">
      <c r="A55" t="s">
        <v>235</v>
      </c>
      <c r="B55" s="21">
        <v>0</v>
      </c>
    </row>
    <row r="56" spans="1:2" x14ac:dyDescent="0.25">
      <c r="A56" t="s">
        <v>236</v>
      </c>
      <c r="B56" s="21">
        <v>0</v>
      </c>
    </row>
    <row r="57" spans="1:2" x14ac:dyDescent="0.25">
      <c r="A57" s="8" t="s">
        <v>214</v>
      </c>
      <c r="B57" s="20">
        <f>SUM(B58:B59)</f>
        <v>5108000</v>
      </c>
    </row>
    <row r="58" spans="1:2" x14ac:dyDescent="0.25">
      <c r="A58" t="s">
        <v>237</v>
      </c>
      <c r="B58" s="21">
        <v>0</v>
      </c>
    </row>
    <row r="59" spans="1:2" x14ac:dyDescent="0.25">
      <c r="A59" t="s">
        <v>215</v>
      </c>
      <c r="B59" s="21">
        <v>5108000</v>
      </c>
    </row>
    <row r="60" spans="1:2" x14ac:dyDescent="0.25">
      <c r="A60" s="8" t="s">
        <v>238</v>
      </c>
      <c r="B60" s="20">
        <f>SUM(B61:B72)</f>
        <v>125786754</v>
      </c>
    </row>
    <row r="61" spans="1:2" x14ac:dyDescent="0.25">
      <c r="A61" t="s">
        <v>239</v>
      </c>
      <c r="B61" s="21">
        <v>1800000</v>
      </c>
    </row>
    <row r="62" spans="1:2" hidden="1" x14ac:dyDescent="0.25">
      <c r="A62" t="s">
        <v>243</v>
      </c>
      <c r="B62" s="21">
        <v>0</v>
      </c>
    </row>
    <row r="63" spans="1:2" x14ac:dyDescent="0.25">
      <c r="A63" t="s">
        <v>242</v>
      </c>
      <c r="B63" s="21">
        <v>150000</v>
      </c>
    </row>
    <row r="64" spans="1:2" x14ac:dyDescent="0.25">
      <c r="A64" t="s">
        <v>241</v>
      </c>
      <c r="B64" s="21">
        <v>250000</v>
      </c>
    </row>
    <row r="65" spans="1:2" x14ac:dyDescent="0.25">
      <c r="A65" t="s">
        <v>240</v>
      </c>
      <c r="B65" s="21">
        <v>500000</v>
      </c>
    </row>
    <row r="66" spans="1:2" hidden="1" x14ac:dyDescent="0.25">
      <c r="A66" t="s">
        <v>244</v>
      </c>
      <c r="B66" s="21">
        <v>0</v>
      </c>
    </row>
    <row r="67" spans="1:2" x14ac:dyDescent="0.25">
      <c r="A67" t="s">
        <v>245</v>
      </c>
      <c r="B67" s="21">
        <v>1000000</v>
      </c>
    </row>
    <row r="68" spans="1:2" x14ac:dyDescent="0.25">
      <c r="A68" t="s">
        <v>246</v>
      </c>
      <c r="B68" s="21">
        <v>1000000</v>
      </c>
    </row>
    <row r="69" spans="1:2" hidden="1" x14ac:dyDescent="0.25">
      <c r="A69" t="s">
        <v>247</v>
      </c>
      <c r="B69" s="21">
        <v>0</v>
      </c>
    </row>
    <row r="70" spans="1:2" hidden="1" x14ac:dyDescent="0.25">
      <c r="A70" t="s">
        <v>248</v>
      </c>
      <c r="B70" s="21">
        <v>0</v>
      </c>
    </row>
    <row r="71" spans="1:2" x14ac:dyDescent="0.25">
      <c r="A71" t="s">
        <v>249</v>
      </c>
      <c r="B71" s="21">
        <v>120936754</v>
      </c>
    </row>
    <row r="72" spans="1:2" x14ac:dyDescent="0.25">
      <c r="A72" t="s">
        <v>250</v>
      </c>
      <c r="B72" s="21">
        <v>150000</v>
      </c>
    </row>
    <row r="73" spans="1:2" x14ac:dyDescent="0.25">
      <c r="A73" s="8" t="s">
        <v>216</v>
      </c>
      <c r="B73" s="20">
        <f>SUM(B74:B76)</f>
        <v>55659760</v>
      </c>
    </row>
    <row r="74" spans="1:2" x14ac:dyDescent="0.25">
      <c r="A74" t="s">
        <v>251</v>
      </c>
      <c r="B74" s="21">
        <v>22408108</v>
      </c>
    </row>
    <row r="75" spans="1:2" x14ac:dyDescent="0.25">
      <c r="A75" t="s">
        <v>252</v>
      </c>
      <c r="B75" s="21">
        <v>29600000</v>
      </c>
    </row>
    <row r="76" spans="1:2" x14ac:dyDescent="0.25">
      <c r="A76" t="s">
        <v>217</v>
      </c>
      <c r="B76" s="21">
        <v>3651652</v>
      </c>
    </row>
    <row r="77" spans="1:2" x14ac:dyDescent="0.25">
      <c r="A77" s="1" t="s">
        <v>218</v>
      </c>
      <c r="B77" s="24">
        <f>+B78+B84+B89+B94+B98</f>
        <v>125088294</v>
      </c>
    </row>
    <row r="78" spans="1:2" x14ac:dyDescent="0.25">
      <c r="A78" s="8" t="s">
        <v>219</v>
      </c>
      <c r="B78" s="20">
        <f>SUM(B79:B83)</f>
        <v>78125048</v>
      </c>
    </row>
    <row r="79" spans="1:2" x14ac:dyDescent="0.25">
      <c r="A79" t="s">
        <v>220</v>
      </c>
      <c r="B79" s="21">
        <v>77500000</v>
      </c>
    </row>
    <row r="80" spans="1:2" x14ac:dyDescent="0.25">
      <c r="A80" t="s">
        <v>253</v>
      </c>
      <c r="B80" s="21">
        <v>100000</v>
      </c>
    </row>
    <row r="81" spans="1:2" x14ac:dyDescent="0.25">
      <c r="A81" t="s">
        <v>254</v>
      </c>
      <c r="B81" s="21">
        <v>400000</v>
      </c>
    </row>
    <row r="82" spans="1:2" x14ac:dyDescent="0.25">
      <c r="A82" t="s">
        <v>255</v>
      </c>
      <c r="B82" s="21">
        <v>125048</v>
      </c>
    </row>
    <row r="83" spans="1:2" hidden="1" x14ac:dyDescent="0.25">
      <c r="A83" t="s">
        <v>256</v>
      </c>
      <c r="B83" s="21">
        <v>0</v>
      </c>
    </row>
    <row r="84" spans="1:2" x14ac:dyDescent="0.25">
      <c r="A84" s="8" t="s">
        <v>261</v>
      </c>
      <c r="B84" s="20">
        <f>+SUM(B85:B88)</f>
        <v>15000000</v>
      </c>
    </row>
    <row r="85" spans="1:2" hidden="1" x14ac:dyDescent="0.25">
      <c r="A85" t="s">
        <v>257</v>
      </c>
      <c r="B85" s="21">
        <v>0</v>
      </c>
    </row>
    <row r="86" spans="1:2" x14ac:dyDescent="0.25">
      <c r="A86" t="s">
        <v>258</v>
      </c>
      <c r="B86" s="21">
        <v>15000000</v>
      </c>
    </row>
    <row r="87" spans="1:2" hidden="1" x14ac:dyDescent="0.25">
      <c r="A87" t="s">
        <v>259</v>
      </c>
      <c r="B87" s="21">
        <v>0</v>
      </c>
    </row>
    <row r="88" spans="1:2" hidden="1" x14ac:dyDescent="0.25">
      <c r="A88" t="s">
        <v>260</v>
      </c>
      <c r="B88" s="21">
        <v>0</v>
      </c>
    </row>
    <row r="89" spans="1:2" x14ac:dyDescent="0.25">
      <c r="A89" s="8" t="s">
        <v>262</v>
      </c>
      <c r="B89" s="20">
        <f>+SUM(B90:B93)</f>
        <v>10963246</v>
      </c>
    </row>
    <row r="90" spans="1:2" hidden="1" x14ac:dyDescent="0.25">
      <c r="A90" t="s">
        <v>263</v>
      </c>
      <c r="B90" s="21">
        <v>0</v>
      </c>
    </row>
    <row r="91" spans="1:2" hidden="1" x14ac:dyDescent="0.25">
      <c r="A91" t="s">
        <v>264</v>
      </c>
      <c r="B91" s="21">
        <v>0</v>
      </c>
    </row>
    <row r="92" spans="1:2" hidden="1" x14ac:dyDescent="0.25">
      <c r="A92" t="s">
        <v>265</v>
      </c>
      <c r="B92" s="21">
        <v>0</v>
      </c>
    </row>
    <row r="93" spans="1:2" x14ac:dyDescent="0.25">
      <c r="A93" t="s">
        <v>266</v>
      </c>
      <c r="B93" s="21">
        <v>10963246</v>
      </c>
    </row>
    <row r="94" spans="1:2" x14ac:dyDescent="0.25">
      <c r="A94" s="8" t="s">
        <v>277</v>
      </c>
      <c r="B94" s="20">
        <f>+SUM(B95:B97)</f>
        <v>20000000</v>
      </c>
    </row>
    <row r="95" spans="1:2" x14ac:dyDescent="0.25">
      <c r="A95" t="s">
        <v>278</v>
      </c>
      <c r="B95" s="21">
        <v>4000000</v>
      </c>
    </row>
    <row r="96" spans="1:2" x14ac:dyDescent="0.25">
      <c r="A96" t="s">
        <v>279</v>
      </c>
      <c r="B96" s="21">
        <v>15000000</v>
      </c>
    </row>
    <row r="97" spans="1:2" x14ac:dyDescent="0.25">
      <c r="A97" t="s">
        <v>280</v>
      </c>
      <c r="B97" s="21">
        <v>1000000</v>
      </c>
    </row>
    <row r="98" spans="1:2" x14ac:dyDescent="0.25">
      <c r="A98" s="8" t="s">
        <v>267</v>
      </c>
      <c r="B98" s="20">
        <f>+SUM(B99)</f>
        <v>1000000</v>
      </c>
    </row>
    <row r="99" spans="1:2" x14ac:dyDescent="0.25">
      <c r="A99" t="s">
        <v>268</v>
      </c>
      <c r="B99" s="21">
        <v>1000000</v>
      </c>
    </row>
    <row r="100" spans="1:2" x14ac:dyDescent="0.25">
      <c r="A100" s="1" t="s">
        <v>221</v>
      </c>
      <c r="B100" s="19">
        <f>+B101</f>
        <v>186285608</v>
      </c>
    </row>
    <row r="101" spans="1:2" x14ac:dyDescent="0.25">
      <c r="A101" s="8" t="s">
        <v>222</v>
      </c>
      <c r="B101" s="20">
        <f>SUM(B102:B103)</f>
        <v>186285608</v>
      </c>
    </row>
    <row r="102" spans="1:2" x14ac:dyDescent="0.25">
      <c r="A102" t="s">
        <v>272</v>
      </c>
      <c r="B102" s="21">
        <v>94188384</v>
      </c>
    </row>
    <row r="103" spans="1:2" x14ac:dyDescent="0.25">
      <c r="A103" t="s">
        <v>271</v>
      </c>
      <c r="B103" s="21">
        <v>92097224</v>
      </c>
    </row>
    <row r="104" spans="1:2" x14ac:dyDescent="0.25">
      <c r="A104" s="1" t="s">
        <v>269</v>
      </c>
      <c r="B104" s="19">
        <f>+B105</f>
        <v>1500000</v>
      </c>
    </row>
    <row r="105" spans="1:2" x14ac:dyDescent="0.25">
      <c r="A105" s="8" t="s">
        <v>276</v>
      </c>
      <c r="B105" s="20">
        <f>+B106</f>
        <v>1500000</v>
      </c>
    </row>
    <row r="106" spans="1:2" x14ac:dyDescent="0.25">
      <c r="A106" t="s">
        <v>270</v>
      </c>
      <c r="B106" s="21">
        <v>1500000</v>
      </c>
    </row>
    <row r="107" spans="1:2" ht="15.75" x14ac:dyDescent="0.25">
      <c r="A107" s="22" t="s">
        <v>172</v>
      </c>
      <c r="B107" s="23">
        <f>+B8+B34+B77+B100+B104</f>
        <v>1938365943</v>
      </c>
    </row>
    <row r="112" spans="1:2" ht="17.25" customHeight="1" x14ac:dyDescent="0.25">
      <c r="A112" s="15" t="s">
        <v>274</v>
      </c>
      <c r="B112"/>
    </row>
    <row r="113" spans="1:2" ht="12" customHeight="1" x14ac:dyDescent="0.25">
      <c r="A113" s="15" t="s">
        <v>275</v>
      </c>
      <c r="B113"/>
    </row>
    <row r="114" spans="1:2" x14ac:dyDescent="0.25">
      <c r="A114" s="15" t="s">
        <v>173</v>
      </c>
      <c r="B114"/>
    </row>
    <row r="115" spans="1:2" x14ac:dyDescent="0.25">
      <c r="A115" s="15" t="s">
        <v>224</v>
      </c>
      <c r="B115"/>
    </row>
    <row r="116" spans="1:2" x14ac:dyDescent="0.25">
      <c r="A116" s="15"/>
      <c r="B116"/>
    </row>
    <row r="117" spans="1:2" x14ac:dyDescent="0.25">
      <c r="A117" s="15"/>
      <c r="B117"/>
    </row>
    <row r="118" spans="1:2" x14ac:dyDescent="0.25">
      <c r="A118" s="15"/>
      <c r="B118"/>
    </row>
    <row r="119" spans="1:2" ht="15.75" thickBot="1" x14ac:dyDescent="0.3"/>
    <row r="120" spans="1:2" ht="30.75" thickBot="1" x14ac:dyDescent="0.3">
      <c r="A120" s="14" t="s">
        <v>1</v>
      </c>
    </row>
    <row r="121" spans="1:2" ht="30.75" thickBot="1" x14ac:dyDescent="0.3">
      <c r="A121" s="5" t="s">
        <v>2</v>
      </c>
    </row>
    <row r="122" spans="1:2" ht="60.75" thickBot="1" x14ac:dyDescent="0.3">
      <c r="A122" s="6" t="s">
        <v>3</v>
      </c>
    </row>
    <row r="125" spans="1:2" x14ac:dyDescent="0.25">
      <c r="A125" s="32" t="e" vm="1">
        <v>#VALUE!</v>
      </c>
      <c r="B125" s="32"/>
    </row>
    <row r="126" spans="1:2" x14ac:dyDescent="0.25">
      <c r="A126" s="32"/>
      <c r="B126" s="32"/>
    </row>
    <row r="127" spans="1:2" x14ac:dyDescent="0.25">
      <c r="A127" s="32"/>
      <c r="B127" s="32"/>
    </row>
    <row r="128" spans="1:2" x14ac:dyDescent="0.25">
      <c r="A128" s="32"/>
      <c r="B128" s="32"/>
    </row>
    <row r="129" spans="1:2" x14ac:dyDescent="0.25">
      <c r="A129" s="32"/>
      <c r="B129" s="32"/>
    </row>
    <row r="130" spans="1:2" x14ac:dyDescent="0.25">
      <c r="A130" s="32"/>
      <c r="B130" s="32"/>
    </row>
    <row r="131" spans="1:2" x14ac:dyDescent="0.25">
      <c r="A131" s="32"/>
      <c r="B131" s="32"/>
    </row>
    <row r="132" spans="1:2" x14ac:dyDescent="0.25">
      <c r="A132" s="32"/>
      <c r="B132" s="32"/>
    </row>
  </sheetData>
  <mergeCells count="6">
    <mergeCell ref="A125:B132"/>
    <mergeCell ref="A3:B3"/>
    <mergeCell ref="A4:B4"/>
    <mergeCell ref="A5:B5"/>
    <mergeCell ref="A6:A7"/>
    <mergeCell ref="B6:B7"/>
  </mergeCells>
  <phoneticPr fontId="9" type="noConversion"/>
  <pageMargins left="0.71" right="0.48" top="0.75" bottom="0.75" header="0.3" footer="0.3"/>
  <pageSetup scale="9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1159f0-d269-4be3-b46f-1528f0aa7b35">
      <Terms xmlns="http://schemas.microsoft.com/office/infopath/2007/PartnerControls"/>
    </lcf76f155ced4ddcb4097134ff3c332f>
    <TaxCatchAll xmlns="f1a36d1d-db40-4e71-bb09-07986533af5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14E0F0145C04199E8CF9DFBBEC101" ma:contentTypeVersion="15" ma:contentTypeDescription="Crear nuevo documento." ma:contentTypeScope="" ma:versionID="a02805040091d32edc655985769bbe1e">
  <xsd:schema xmlns:xsd="http://www.w3.org/2001/XMLSchema" xmlns:xs="http://www.w3.org/2001/XMLSchema" xmlns:p="http://schemas.microsoft.com/office/2006/metadata/properties" xmlns:ns2="191159f0-d269-4be3-b46f-1528f0aa7b35" xmlns:ns3="f1a36d1d-db40-4e71-bb09-07986533af5b" targetNamespace="http://schemas.microsoft.com/office/2006/metadata/properties" ma:root="true" ma:fieldsID="d3a83bf1aa50b78bb3694723ecbf8c9b" ns2:_="" ns3:_="">
    <xsd:import namespace="191159f0-d269-4be3-b46f-1528f0aa7b35"/>
    <xsd:import namespace="f1a36d1d-db40-4e71-bb09-07986533af5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159f0-d269-4be3-b46f-1528f0aa7b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cadc7a9-7ec3-46e5-b8d2-2070e7d38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36d1d-db40-4e71-bb09-07986533af5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3d8424-b64b-4c77-b67a-5faad569c261}" ma:internalName="TaxCatchAll" ma:showField="CatchAllData" ma:web="f1a36d1d-db40-4e71-bb09-07986533af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31FFB-1FA8-4160-94FA-C9D5A57E430C}">
  <ds:schemaRefs>
    <ds:schemaRef ds:uri="http://schemas.microsoft.com/office/2006/metadata/properties"/>
    <ds:schemaRef ds:uri="http://schemas.microsoft.com/office/infopath/2007/PartnerControls"/>
    <ds:schemaRef ds:uri="191159f0-d269-4be3-b46f-1528f0aa7b35"/>
    <ds:schemaRef ds:uri="f1a36d1d-db40-4e71-bb09-07986533af5b"/>
  </ds:schemaRefs>
</ds:datastoreItem>
</file>

<file path=customXml/itemProps2.xml><?xml version="1.0" encoding="utf-8"?>
<ds:datastoreItem xmlns:ds="http://schemas.openxmlformats.org/officeDocument/2006/customXml" ds:itemID="{EC5D6C88-633D-48E0-8BCC-1F07DE37EB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4CB15-8EC6-4463-92C3-BDE7FFE9D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159f0-d269-4be3-b46f-1528f0aa7b35"/>
    <ds:schemaRef ds:uri="f1a36d1d-db40-4e71-bb09-07986533af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Aprobado 2022</vt:lpstr>
      <vt:lpstr>PRESUPUESTO APROBADO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</cp:lastModifiedBy>
  <cp:lastPrinted>2024-01-18T18:48:49Z</cp:lastPrinted>
  <dcterms:created xsi:type="dcterms:W3CDTF">2021-07-29T18:58:50Z</dcterms:created>
  <dcterms:modified xsi:type="dcterms:W3CDTF">2025-01-22T15:16:35Z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0x0101005DC14E0F0145C04199E8CF9DFBBEC101</vt:lpwstr>
  </property>
</Properties>
</file>