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Enero\"/>
    </mc:Choice>
  </mc:AlternateContent>
  <bookViews>
    <workbookView xWindow="0" yWindow="0" windowWidth="20490" windowHeight="8790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3" i="1"/>
  <c r="E63" i="1"/>
  <c r="E62" i="1"/>
  <c r="E83" i="1" s="1"/>
  <c r="E57" i="1"/>
  <c r="E54" i="1"/>
  <c r="E55" i="1"/>
  <c r="E56" i="1"/>
  <c r="E58" i="1"/>
  <c r="E59" i="1"/>
  <c r="E60" i="1"/>
  <c r="E61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10" i="1"/>
  <c r="D26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D52" i="1" l="1"/>
  <c r="F62" i="1" l="1"/>
  <c r="D62" i="1"/>
  <c r="C62" i="1"/>
  <c r="F52" i="1"/>
  <c r="G52" i="1" s="1"/>
  <c r="C52" i="1"/>
  <c r="D36" i="1"/>
  <c r="E36" i="1" s="1"/>
  <c r="C36" i="1"/>
  <c r="F26" i="1"/>
  <c r="G26" i="1" s="1"/>
  <c r="C26" i="1"/>
  <c r="F16" i="1"/>
  <c r="G16" i="1" s="1"/>
  <c r="D16" i="1"/>
  <c r="C16" i="1"/>
  <c r="F10" i="1"/>
  <c r="G10" i="1" s="1"/>
  <c r="D10" i="1"/>
  <c r="C10" i="1"/>
  <c r="C83" i="1" l="1"/>
  <c r="D83" i="1"/>
  <c r="F83" i="1"/>
  <c r="G83" i="1" s="1"/>
  <c r="B5" i="1" s="1"/>
</calcChain>
</file>

<file path=xl/sharedStrings.xml><?xml version="1.0" encoding="utf-8"?>
<sst xmlns="http://schemas.openxmlformats.org/spreadsheetml/2006/main" count="89" uniqueCount="89">
  <si>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</si>
  <si>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</si>
  <si>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</si>
  <si>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</si>
  <si>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</si>
  <si>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</si>
  <si>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</si>
  <si>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</si>
  <si>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</si>
  <si>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</si>
  <si>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</si>
  <si>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</si>
  <si>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</si>
  <si>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</si>
  <si>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</si>
  <si>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</si>
  <si>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</si>
  <si>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</si>
  <si>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</si>
  <si>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</si>
  <si>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</si>
  <si>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</si>
  <si>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</si>
  <si>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</si>
  <si>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</si>
  <si>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</si>
  <si>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</si>
  <si>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</si>
  <si>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</si>
  <si>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</si>
  <si>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</si>
  <si>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</si>
  <si>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</si>
  <si>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</si>
  <si>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</si>
  <si>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</si>
  <si>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</si>
  <si>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</si>
  <si>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</si>
  <si>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</si>
  <si>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</si>
  <si>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</si>
  <si>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</si>
  <si>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</si>
  <si>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</si>
  <si>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</si>
  <si>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</si>
  <si>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</si>
  <si>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</si>
  <si>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</si>
  <si>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</si>
  <si>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</si>
  <si>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</si>
  <si>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</si>
  <si>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</si>
  <si>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</si>
  <si>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</si>
  <si>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</si>
  <si>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</si>
  <si>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</si>
  <si>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</si>
  <si>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</si>
  <si>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</si>
  <si>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</si>
  <si>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</si>
  <si>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</si>
  <si>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</si>
  <si>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</si>
  <si>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</si>
  <si>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</si>
  <si>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</si>
  <si>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</si>
  <si>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</si>
  <si>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</si>
  <si>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</si>
  <si>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</si>
  <si>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</si>
  <si>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</si>
  <si>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</si>
  <si>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</si>
  <si>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</si>
  <si>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</si>
  <si>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</si>
  <si>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</si>
  <si>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</si>
  <si>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</si>
  <si>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</si>
  <si>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Año 2025</t>
  </si>
  <si>
    <t>Fecha: 14/02/2025
Hora:   11:19 a.m.                                                 
Formato: EXCEL
Tamaño:   55.01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</si>
</sst>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RD$&quot;#,##0.00;[Red]\-&quot;RD$&quot;#,##0.00"/>
    <numFmt numFmtId="166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4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4" fontId="1" fillId="0" borderId="0" xfId="1" applyFont="1"/>
    <xf numFmtId="0" fontId="8" fillId="0" borderId="0" xfId="0" applyFont="1" applyAlignment="1">
      <alignment horizontal="left"/>
    </xf>
    <xf numFmtId="0" fontId="10" fillId="5" borderId="7" xfId="0" applyFont="1" applyFill="1" applyBorder="1" applyAlignment="1">
      <alignment vertical="center"/>
    </xf>
    <xf numFmtId="39" fontId="2" fillId="5" borderId="7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Font="1" applyFill="1" applyBorder="1" applyAlignment="1">
      <alignment horizontal="center" vertical="center" wrapText="1"/>
    </xf>
    <xf numFmtId="164" fontId="6" fillId="2" borderId="5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1003788</xdr:colOff>
      <xdr:row>98</xdr:row>
      <xdr:rowOff>122668</xdr:rowOff>
    </xdr:from>
    <xdr:to>
      <xdr:col>5</xdr:col>
      <xdr:colOff>278887</xdr:colOff>
      <xdr:row>104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538" y="20271706"/>
          <a:ext cx="8213945" cy="1115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7"/>
  <sheetViews>
    <sheetView showGridLines="0" tabSelected="1" topLeftCell="A83" zoomScale="130" zoomScaleNormal="130" workbookViewId="0">
      <selection activeCell="D87" sqref="D87"/>
    </sheetView>
  </sheetViews>
  <sheetFormatPr baseColWidth="10" defaultColWidth="11.375" defaultRowHeight="14.25"/>
  <cols>
    <col min="1" max="1" width="4.25" customWidth="1"/>
    <col min="2" max="2" width="81" style="14" customWidth="1"/>
    <col min="3" max="3" width="17.375" style="14" bestFit="1" customWidth="1"/>
    <col min="4" max="4" width="17.875" style="14" customWidth="1"/>
    <col min="5" max="5" width="17.75" style="14" customWidth="1"/>
    <col min="6" max="6" width="16.375" style="14" customWidth="1"/>
    <col min="7" max="7" width="17.375" style="14" customWidth="1"/>
    <col min="8" max="8" width="19.375" customWidth="1"/>
  </cols>
  <sheetData>
    <row r="1" spans="2:7">
      <c r="B1" s="27"/>
      <c r="C1" s="28"/>
      <c r="D1" s="28"/>
      <c r="E1" s="28"/>
      <c r="F1" s="28"/>
      <c r="G1" s="28"/>
    </row>
    <row r="2" spans="2:7" ht="20.25">
      <c r="B2" s="29" t="s">
        <v>0</v>
      </c>
      <c r="C2" s="30"/>
      <c r="D2" s="30"/>
      <c r="E2" s="30"/>
      <c r="F2" s="30"/>
      <c r="G2" s="30"/>
    </row>
    <row r="3" spans="2:7" ht="20.25">
      <c r="B3" s="31" t="s">
        <v>87</v>
      </c>
      <c r="C3" s="32"/>
      <c r="D3" s="32"/>
      <c r="E3" s="32"/>
      <c r="F3" s="32"/>
      <c r="G3" s="32"/>
    </row>
    <row r="4" spans="2:7" ht="20.25">
      <c r="B4" s="32" t="s">
        <v>1</v>
      </c>
      <c r="C4" s="32"/>
      <c r="D4" s="32"/>
      <c r="E4" s="32"/>
      <c r="F4" s="32"/>
      <c r="G4" s="32"/>
    </row>
    <row r="5" spans="2:7" ht="20.25">
      <c r="B5" s="33">
        <f>+G83</f>
        <v>96191016.530000001</v>
      </c>
      <c r="C5" s="30"/>
      <c r="D5" s="30"/>
      <c r="E5" s="30"/>
      <c r="F5" s="30"/>
      <c r="G5" s="30"/>
    </row>
    <row r="7" spans="2:7">
      <c r="B7" s="34" t="s">
        <v>2</v>
      </c>
      <c r="C7" s="35" t="s">
        <v>3</v>
      </c>
      <c r="D7" s="35" t="s">
        <v>4</v>
      </c>
      <c r="E7" s="35" t="s">
        <v>5</v>
      </c>
      <c r="F7" s="37" t="s">
        <v>6</v>
      </c>
      <c r="G7" s="38"/>
    </row>
    <row r="8" spans="2:7">
      <c r="B8" s="34"/>
      <c r="C8" s="36"/>
      <c r="D8" s="36"/>
      <c r="E8" s="36"/>
      <c r="F8" s="1" t="s">
        <v>7</v>
      </c>
      <c r="G8" s="1" t="s">
        <v>8</v>
      </c>
    </row>
    <row r="9" spans="2:7">
      <c r="B9" s="2" t="s">
        <v>9</v>
      </c>
      <c r="C9" s="3"/>
      <c r="D9" s="3"/>
      <c r="E9" s="3"/>
      <c r="F9" s="3"/>
      <c r="G9" s="3"/>
    </row>
    <row r="10" spans="2:7" ht="15">
      <c r="B10" s="4" t="s">
        <v>10</v>
      </c>
      <c r="C10" s="5">
        <f t="shared" ref="C10:D10" si="0">+C11+C12+C13+C14+C15</f>
        <v>1395632147</v>
      </c>
      <c r="D10" s="24">
        <f t="shared" si="0"/>
        <v>0</v>
      </c>
      <c r="E10" s="5">
        <f>+C10+D10</f>
        <v>1395632147</v>
      </c>
      <c r="F10" s="5">
        <f t="shared" ref="F10" si="1">+F11+F12+F13+F14+F15</f>
        <v>85554808.070000008</v>
      </c>
      <c r="G10" s="5">
        <f>+F10</f>
        <v>85554808.070000008</v>
      </c>
    </row>
    <row r="11" spans="2:7">
      <c r="B11" s="6" t="s">
        <v>11</v>
      </c>
      <c r="C11" s="7">
        <v>977089851</v>
      </c>
      <c r="D11" s="9">
        <v>0</v>
      </c>
      <c r="E11" s="8">
        <f t="shared" ref="E11:E37" si="2">+C11+D11</f>
        <v>977089851</v>
      </c>
      <c r="F11" s="8">
        <v>70528167</v>
      </c>
      <c r="G11" s="8">
        <f t="shared" ref="G11:G74" si="3">+F11</f>
        <v>70528167</v>
      </c>
    </row>
    <row r="12" spans="2:7">
      <c r="B12" s="6" t="s">
        <v>12</v>
      </c>
      <c r="C12" s="7">
        <v>204786276</v>
      </c>
      <c r="D12" s="9">
        <v>1639924</v>
      </c>
      <c r="E12" s="8">
        <f t="shared" si="2"/>
        <v>206426200</v>
      </c>
      <c r="F12" s="8">
        <v>4357591.1500000004</v>
      </c>
      <c r="G12" s="8">
        <f t="shared" si="3"/>
        <v>4357591.1500000004</v>
      </c>
    </row>
    <row r="13" spans="2:7">
      <c r="B13" s="6" t="s">
        <v>13</v>
      </c>
      <c r="C13" s="7">
        <v>500000</v>
      </c>
      <c r="D13" s="9">
        <v>-5000</v>
      </c>
      <c r="E13" s="8">
        <f t="shared" si="2"/>
        <v>495000</v>
      </c>
      <c r="F13" s="8">
        <v>0</v>
      </c>
      <c r="G13" s="8">
        <f t="shared" si="3"/>
        <v>0</v>
      </c>
    </row>
    <row r="14" spans="2:7">
      <c r="B14" s="6" t="s">
        <v>14</v>
      </c>
      <c r="C14" s="8">
        <v>74202100</v>
      </c>
      <c r="D14" s="9">
        <v>0</v>
      </c>
      <c r="E14" s="8">
        <f t="shared" si="2"/>
        <v>74202100</v>
      </c>
      <c r="F14" s="8">
        <v>0</v>
      </c>
      <c r="G14" s="8">
        <f t="shared" si="3"/>
        <v>0</v>
      </c>
    </row>
    <row r="15" spans="2:7">
      <c r="B15" s="6" t="s">
        <v>15</v>
      </c>
      <c r="C15" s="10">
        <v>139053920</v>
      </c>
      <c r="D15" s="9">
        <v>-1634924</v>
      </c>
      <c r="E15" s="8">
        <f t="shared" si="2"/>
        <v>137418996</v>
      </c>
      <c r="F15" s="8">
        <v>10669049.92</v>
      </c>
      <c r="G15" s="8">
        <f t="shared" si="3"/>
        <v>10669049.92</v>
      </c>
    </row>
    <row r="16" spans="2:7" ht="15">
      <c r="B16" s="4" t="s">
        <v>16</v>
      </c>
      <c r="C16" s="5">
        <f>+C17+C18+C19+C20+C21+C22+C23+C24+C25</f>
        <v>229859894</v>
      </c>
      <c r="D16" s="24">
        <f>+D17+D18+D19+D20+D21+D22+D23+D24+D25</f>
        <v>17480000</v>
      </c>
      <c r="E16" s="5">
        <f t="shared" si="2"/>
        <v>247339894</v>
      </c>
      <c r="F16" s="5">
        <f t="shared" ref="F16" si="4">+F17+F18+F19+F20+F21+F22+F23+F24+F25</f>
        <v>6167792.4699999997</v>
      </c>
      <c r="G16" s="5">
        <f t="shared" si="3"/>
        <v>6167792.4699999997</v>
      </c>
    </row>
    <row r="17" spans="2:8">
      <c r="B17" s="6" t="s">
        <v>17</v>
      </c>
      <c r="C17" s="8">
        <v>18050000</v>
      </c>
      <c r="D17" s="9">
        <v>18920108</v>
      </c>
      <c r="E17" s="8">
        <f t="shared" si="2"/>
        <v>36970108</v>
      </c>
      <c r="F17" s="8">
        <v>3273111.15</v>
      </c>
      <c r="G17" s="8">
        <f t="shared" si="3"/>
        <v>3273111.15</v>
      </c>
    </row>
    <row r="18" spans="2:8">
      <c r="B18" s="6" t="s">
        <v>18</v>
      </c>
      <c r="C18" s="8">
        <v>3855380</v>
      </c>
      <c r="D18" s="9">
        <v>750000</v>
      </c>
      <c r="E18" s="8">
        <f t="shared" si="2"/>
        <v>4605380</v>
      </c>
      <c r="F18" s="8">
        <v>4248</v>
      </c>
      <c r="G18" s="8">
        <f t="shared" si="3"/>
        <v>4248</v>
      </c>
    </row>
    <row r="19" spans="2:8">
      <c r="B19" s="6" t="s">
        <v>19</v>
      </c>
      <c r="C19" s="8">
        <v>6000000</v>
      </c>
      <c r="D19" s="9">
        <v>1500000</v>
      </c>
      <c r="E19" s="8">
        <f t="shared" si="2"/>
        <v>7500000</v>
      </c>
      <c r="F19" s="8">
        <v>0</v>
      </c>
      <c r="G19" s="8">
        <f t="shared" si="3"/>
        <v>0</v>
      </c>
    </row>
    <row r="20" spans="2:8">
      <c r="B20" s="6" t="s">
        <v>20</v>
      </c>
      <c r="C20" s="8">
        <v>4600000</v>
      </c>
      <c r="D20" s="9">
        <v>2000000</v>
      </c>
      <c r="E20" s="8">
        <f t="shared" si="2"/>
        <v>6600000</v>
      </c>
      <c r="F20" s="8">
        <v>0</v>
      </c>
      <c r="G20" s="8">
        <f t="shared" si="3"/>
        <v>0</v>
      </c>
    </row>
    <row r="21" spans="2:8">
      <c r="B21" s="6" t="s">
        <v>21</v>
      </c>
      <c r="C21" s="8">
        <v>10800000</v>
      </c>
      <c r="D21" s="9">
        <v>5010000</v>
      </c>
      <c r="E21" s="8">
        <f t="shared" si="2"/>
        <v>15810000</v>
      </c>
      <c r="F21" s="8">
        <v>1377301.54</v>
      </c>
      <c r="G21" s="8">
        <f t="shared" si="3"/>
        <v>1377301.54</v>
      </c>
    </row>
    <row r="22" spans="2:8">
      <c r="B22" s="6" t="s">
        <v>22</v>
      </c>
      <c r="C22" s="8">
        <v>5108000</v>
      </c>
      <c r="D22" s="9">
        <v>12892000</v>
      </c>
      <c r="E22" s="8">
        <f t="shared" si="2"/>
        <v>18000000</v>
      </c>
      <c r="F22" s="8">
        <v>1418811.78</v>
      </c>
      <c r="G22" s="8">
        <f t="shared" si="3"/>
        <v>1418811.78</v>
      </c>
    </row>
    <row r="23" spans="2:8">
      <c r="B23" s="6" t="s">
        <v>23</v>
      </c>
      <c r="C23" s="8">
        <v>0</v>
      </c>
      <c r="D23" s="9">
        <v>6846000</v>
      </c>
      <c r="E23" s="8">
        <f t="shared" si="2"/>
        <v>6846000</v>
      </c>
      <c r="F23" s="8">
        <v>0</v>
      </c>
      <c r="G23" s="8">
        <f t="shared" si="3"/>
        <v>0</v>
      </c>
    </row>
    <row r="24" spans="2:8">
      <c r="B24" s="6" t="s">
        <v>24</v>
      </c>
      <c r="C24" s="8">
        <v>125786754</v>
      </c>
      <c r="D24" s="9">
        <v>13570000</v>
      </c>
      <c r="E24" s="8">
        <f t="shared" si="2"/>
        <v>139356754</v>
      </c>
      <c r="F24" s="8">
        <v>94320</v>
      </c>
      <c r="G24" s="8">
        <f t="shared" si="3"/>
        <v>94320</v>
      </c>
    </row>
    <row r="25" spans="2:8">
      <c r="B25" s="6" t="s">
        <v>25</v>
      </c>
      <c r="C25" s="8">
        <v>55659760</v>
      </c>
      <c r="D25" s="9">
        <v>-44008108</v>
      </c>
      <c r="E25" s="8">
        <f t="shared" si="2"/>
        <v>11651652</v>
      </c>
      <c r="F25" s="8">
        <v>0</v>
      </c>
      <c r="G25" s="8">
        <f t="shared" si="3"/>
        <v>0</v>
      </c>
    </row>
    <row r="26" spans="2:8" ht="15">
      <c r="B26" s="4" t="s">
        <v>26</v>
      </c>
      <c r="C26" s="5">
        <f t="shared" ref="C26:F26" si="5">+C27+C28+C29+C30+C31+C32+C33+C34+C35</f>
        <v>125088294</v>
      </c>
      <c r="D26" s="24">
        <f t="shared" si="5"/>
        <v>-25880000</v>
      </c>
      <c r="E26" s="5">
        <f t="shared" si="2"/>
        <v>99208294</v>
      </c>
      <c r="F26" s="5">
        <f t="shared" si="5"/>
        <v>4468415.99</v>
      </c>
      <c r="G26" s="5">
        <f t="shared" si="3"/>
        <v>4468415.99</v>
      </c>
      <c r="H26" s="8"/>
    </row>
    <row r="27" spans="2:8">
      <c r="B27" s="6" t="s">
        <v>27</v>
      </c>
      <c r="C27" s="8">
        <v>78125048</v>
      </c>
      <c r="D27" s="9">
        <v>-37890000</v>
      </c>
      <c r="E27" s="8">
        <f t="shared" si="2"/>
        <v>40235048</v>
      </c>
      <c r="F27" s="8">
        <v>3524901.07</v>
      </c>
      <c r="G27" s="8">
        <f t="shared" si="3"/>
        <v>3524901.07</v>
      </c>
    </row>
    <row r="28" spans="2:8">
      <c r="B28" s="6" t="s">
        <v>28</v>
      </c>
      <c r="C28" s="8">
        <v>15000000</v>
      </c>
      <c r="D28" s="9">
        <v>-6490000</v>
      </c>
      <c r="E28" s="8">
        <f t="shared" si="2"/>
        <v>8510000</v>
      </c>
      <c r="F28" s="8">
        <v>0</v>
      </c>
      <c r="G28" s="8">
        <f t="shared" si="3"/>
        <v>0</v>
      </c>
    </row>
    <row r="29" spans="2:8">
      <c r="B29" s="6" t="s">
        <v>29</v>
      </c>
      <c r="C29" s="8">
        <v>10963246</v>
      </c>
      <c r="D29" s="9">
        <v>-8680000</v>
      </c>
      <c r="E29" s="8">
        <f t="shared" si="2"/>
        <v>2283246</v>
      </c>
      <c r="F29" s="8">
        <v>741200.48</v>
      </c>
      <c r="G29" s="8">
        <f t="shared" si="3"/>
        <v>741200.48</v>
      </c>
    </row>
    <row r="30" spans="2:8">
      <c r="B30" s="6" t="s">
        <v>30</v>
      </c>
      <c r="C30" s="8">
        <v>0</v>
      </c>
      <c r="D30" s="9">
        <v>2500000</v>
      </c>
      <c r="E30" s="8">
        <f t="shared" si="2"/>
        <v>2500000</v>
      </c>
      <c r="F30" s="8">
        <v>0</v>
      </c>
      <c r="G30" s="8">
        <f t="shared" si="3"/>
        <v>0</v>
      </c>
    </row>
    <row r="31" spans="2:8">
      <c r="B31" s="6" t="s">
        <v>31</v>
      </c>
      <c r="C31" s="8">
        <v>0</v>
      </c>
      <c r="D31" s="9">
        <v>300000</v>
      </c>
      <c r="E31" s="8">
        <f t="shared" si="2"/>
        <v>300000</v>
      </c>
      <c r="F31" s="8">
        <v>0</v>
      </c>
      <c r="G31" s="8">
        <f t="shared" si="3"/>
        <v>0</v>
      </c>
    </row>
    <row r="32" spans="2:8">
      <c r="B32" s="6" t="s">
        <v>32</v>
      </c>
      <c r="C32" s="8">
        <v>0</v>
      </c>
      <c r="D32" s="9">
        <v>275000</v>
      </c>
      <c r="E32" s="8">
        <f t="shared" si="2"/>
        <v>275000</v>
      </c>
      <c r="F32" s="8">
        <v>0</v>
      </c>
      <c r="G32" s="8">
        <f t="shared" si="3"/>
        <v>0</v>
      </c>
    </row>
    <row r="33" spans="2:7">
      <c r="B33" s="6" t="s">
        <v>33</v>
      </c>
      <c r="C33" s="8">
        <v>20000000</v>
      </c>
      <c r="D33" s="9">
        <v>18660000</v>
      </c>
      <c r="E33" s="8">
        <f t="shared" si="2"/>
        <v>38660000</v>
      </c>
      <c r="F33" s="8">
        <v>128898</v>
      </c>
      <c r="G33" s="8">
        <f t="shared" si="3"/>
        <v>128898</v>
      </c>
    </row>
    <row r="34" spans="2:7">
      <c r="B34" s="6" t="s">
        <v>34</v>
      </c>
      <c r="C34" s="8">
        <v>0</v>
      </c>
      <c r="D34" s="9">
        <v>0</v>
      </c>
      <c r="E34" s="8">
        <f t="shared" si="2"/>
        <v>0</v>
      </c>
      <c r="F34" s="8">
        <v>0</v>
      </c>
      <c r="G34" s="8">
        <f t="shared" si="3"/>
        <v>0</v>
      </c>
    </row>
    <row r="35" spans="2:7">
      <c r="B35" s="6" t="s">
        <v>35</v>
      </c>
      <c r="C35" s="8">
        <v>1000000</v>
      </c>
      <c r="D35" s="9">
        <v>5445000</v>
      </c>
      <c r="E35" s="8">
        <f t="shared" si="2"/>
        <v>6445000</v>
      </c>
      <c r="F35" s="8">
        <v>73416.44</v>
      </c>
      <c r="G35" s="8">
        <f t="shared" si="3"/>
        <v>73416.44</v>
      </c>
    </row>
    <row r="36" spans="2:7" ht="15">
      <c r="B36" s="4" t="s">
        <v>36</v>
      </c>
      <c r="C36" s="5">
        <f>+C37+C38+C39+C40+C41+C42+C43+C44</f>
        <v>186285608</v>
      </c>
      <c r="D36" s="24">
        <f>+D37+D38+D39+D40+D41+D42+D43+D44</f>
        <v>0</v>
      </c>
      <c r="E36" s="5">
        <f t="shared" si="2"/>
        <v>186285608</v>
      </c>
      <c r="F36" s="5">
        <v>0</v>
      </c>
      <c r="G36" s="5">
        <f t="shared" si="3"/>
        <v>0</v>
      </c>
    </row>
    <row r="37" spans="2:7">
      <c r="B37" s="6" t="s">
        <v>37</v>
      </c>
      <c r="C37" s="8">
        <v>186285608</v>
      </c>
      <c r="D37" s="9">
        <v>0</v>
      </c>
      <c r="E37" s="8">
        <f t="shared" si="2"/>
        <v>186285608</v>
      </c>
      <c r="F37" s="8">
        <v>0</v>
      </c>
      <c r="G37" s="8">
        <f t="shared" si="3"/>
        <v>0</v>
      </c>
    </row>
    <row r="38" spans="2:7">
      <c r="B38" s="6" t="s">
        <v>38</v>
      </c>
      <c r="C38" s="8">
        <v>0</v>
      </c>
      <c r="D38" s="9">
        <v>0</v>
      </c>
      <c r="E38" s="8">
        <f t="shared" ref="E38:E74" si="6">+C38-D38</f>
        <v>0</v>
      </c>
      <c r="F38" s="8">
        <v>0</v>
      </c>
      <c r="G38" s="8">
        <f t="shared" si="3"/>
        <v>0</v>
      </c>
    </row>
    <row r="39" spans="2:7">
      <c r="B39" s="6" t="s">
        <v>39</v>
      </c>
      <c r="C39" s="8">
        <v>0</v>
      </c>
      <c r="D39" s="9">
        <v>0</v>
      </c>
      <c r="E39" s="8">
        <f t="shared" si="6"/>
        <v>0</v>
      </c>
      <c r="F39" s="8">
        <v>0</v>
      </c>
      <c r="G39" s="8">
        <f t="shared" si="3"/>
        <v>0</v>
      </c>
    </row>
    <row r="40" spans="2:7">
      <c r="B40" s="6" t="s">
        <v>40</v>
      </c>
      <c r="C40" s="8">
        <v>0</v>
      </c>
      <c r="D40" s="9">
        <v>0</v>
      </c>
      <c r="E40" s="8">
        <f t="shared" si="6"/>
        <v>0</v>
      </c>
      <c r="F40" s="8">
        <v>0</v>
      </c>
      <c r="G40" s="8">
        <f t="shared" si="3"/>
        <v>0</v>
      </c>
    </row>
    <row r="41" spans="2:7">
      <c r="B41" s="6" t="s">
        <v>41</v>
      </c>
      <c r="C41" s="8">
        <v>0</v>
      </c>
      <c r="D41" s="9">
        <v>0</v>
      </c>
      <c r="E41" s="8">
        <f t="shared" si="6"/>
        <v>0</v>
      </c>
      <c r="F41" s="8">
        <v>0</v>
      </c>
      <c r="G41" s="8">
        <f t="shared" si="3"/>
        <v>0</v>
      </c>
    </row>
    <row r="42" spans="2:7">
      <c r="B42" s="6" t="s">
        <v>42</v>
      </c>
      <c r="C42" s="8">
        <v>0</v>
      </c>
      <c r="D42" s="9">
        <v>0</v>
      </c>
      <c r="E42" s="8">
        <f t="shared" si="6"/>
        <v>0</v>
      </c>
      <c r="F42" s="8">
        <v>0</v>
      </c>
      <c r="G42" s="8">
        <f t="shared" si="3"/>
        <v>0</v>
      </c>
    </row>
    <row r="43" spans="2:7">
      <c r="B43" s="6" t="s">
        <v>43</v>
      </c>
      <c r="C43" s="8">
        <v>0</v>
      </c>
      <c r="D43" s="9">
        <v>0</v>
      </c>
      <c r="E43" s="8">
        <f t="shared" si="6"/>
        <v>0</v>
      </c>
      <c r="F43" s="8">
        <v>0</v>
      </c>
      <c r="G43" s="8">
        <f t="shared" si="3"/>
        <v>0</v>
      </c>
    </row>
    <row r="44" spans="2:7">
      <c r="B44" s="6" t="s">
        <v>44</v>
      </c>
      <c r="C44" s="8">
        <v>0</v>
      </c>
      <c r="D44" s="9">
        <v>0</v>
      </c>
      <c r="E44" s="8">
        <f t="shared" si="6"/>
        <v>0</v>
      </c>
      <c r="F44" s="8">
        <v>0</v>
      </c>
      <c r="G44" s="8">
        <f t="shared" si="3"/>
        <v>0</v>
      </c>
    </row>
    <row r="45" spans="2:7" ht="15">
      <c r="B45" s="4" t="s">
        <v>45</v>
      </c>
      <c r="C45" s="5">
        <v>0</v>
      </c>
      <c r="D45" s="24">
        <v>0</v>
      </c>
      <c r="E45" s="5">
        <f t="shared" si="6"/>
        <v>0</v>
      </c>
      <c r="F45" s="5">
        <v>0</v>
      </c>
      <c r="G45" s="5">
        <f t="shared" si="3"/>
        <v>0</v>
      </c>
    </row>
    <row r="46" spans="2:7">
      <c r="B46" s="6" t="s">
        <v>46</v>
      </c>
      <c r="C46" s="8">
        <v>0</v>
      </c>
      <c r="D46" s="9">
        <v>0</v>
      </c>
      <c r="E46" s="8">
        <f t="shared" si="6"/>
        <v>0</v>
      </c>
      <c r="F46" s="8">
        <v>0</v>
      </c>
      <c r="G46" s="8">
        <f t="shared" si="3"/>
        <v>0</v>
      </c>
    </row>
    <row r="47" spans="2:7">
      <c r="B47" s="6" t="s">
        <v>47</v>
      </c>
      <c r="C47" s="8">
        <v>0</v>
      </c>
      <c r="D47" s="9">
        <v>0</v>
      </c>
      <c r="E47" s="8">
        <f t="shared" si="6"/>
        <v>0</v>
      </c>
      <c r="F47" s="8">
        <v>0</v>
      </c>
      <c r="G47" s="8">
        <f t="shared" si="3"/>
        <v>0</v>
      </c>
    </row>
    <row r="48" spans="2:7">
      <c r="B48" s="6" t="s">
        <v>48</v>
      </c>
      <c r="C48" s="8">
        <v>0</v>
      </c>
      <c r="D48" s="9">
        <v>0</v>
      </c>
      <c r="E48" s="8">
        <f t="shared" si="6"/>
        <v>0</v>
      </c>
      <c r="F48" s="8">
        <v>0</v>
      </c>
      <c r="G48" s="8">
        <f t="shared" si="3"/>
        <v>0</v>
      </c>
    </row>
    <row r="49" spans="2:7">
      <c r="B49" s="6" t="s">
        <v>49</v>
      </c>
      <c r="C49" s="8">
        <v>0</v>
      </c>
      <c r="D49" s="9">
        <v>0</v>
      </c>
      <c r="E49" s="8">
        <f t="shared" si="6"/>
        <v>0</v>
      </c>
      <c r="F49" s="8">
        <v>0</v>
      </c>
      <c r="G49" s="8">
        <f t="shared" si="3"/>
        <v>0</v>
      </c>
    </row>
    <row r="50" spans="2:7">
      <c r="B50" s="6" t="s">
        <v>50</v>
      </c>
      <c r="C50" s="8">
        <v>0</v>
      </c>
      <c r="D50" s="9">
        <v>0</v>
      </c>
      <c r="E50" s="8">
        <f t="shared" si="6"/>
        <v>0</v>
      </c>
      <c r="F50" s="8">
        <v>0</v>
      </c>
      <c r="G50" s="8">
        <f t="shared" si="3"/>
        <v>0</v>
      </c>
    </row>
    <row r="51" spans="2:7">
      <c r="B51" s="6" t="s">
        <v>51</v>
      </c>
      <c r="C51" s="8">
        <v>0</v>
      </c>
      <c r="D51" s="9">
        <v>0</v>
      </c>
      <c r="E51" s="8">
        <f t="shared" si="6"/>
        <v>0</v>
      </c>
      <c r="F51" s="8">
        <v>0</v>
      </c>
      <c r="G51" s="8">
        <f t="shared" si="3"/>
        <v>0</v>
      </c>
    </row>
    <row r="52" spans="2:7" ht="15">
      <c r="B52" s="4" t="s">
        <v>52</v>
      </c>
      <c r="C52" s="5">
        <f>+C53+C54+C55+C56+C57+C58+C59+C60+C61</f>
        <v>1500000</v>
      </c>
      <c r="D52" s="24">
        <f t="shared" ref="D52:F52" si="7">+D53+D54+D55+D56+D57+D58+D59+D60+D61</f>
        <v>7400000</v>
      </c>
      <c r="E52" s="5">
        <f>+E53+E54+E55+E56+E57+E58+E59+E60+E61</f>
        <v>8900000</v>
      </c>
      <c r="F52" s="5">
        <f t="shared" si="7"/>
        <v>0</v>
      </c>
      <c r="G52" s="5">
        <f t="shared" si="3"/>
        <v>0</v>
      </c>
    </row>
    <row r="53" spans="2:7">
      <c r="B53" s="6" t="s">
        <v>53</v>
      </c>
      <c r="C53" s="8">
        <v>1500000</v>
      </c>
      <c r="D53" s="9">
        <v>7000000</v>
      </c>
      <c r="E53" s="8">
        <f>+C53+D53</f>
        <v>8500000</v>
      </c>
      <c r="F53" s="8">
        <v>0</v>
      </c>
      <c r="G53" s="8">
        <f t="shared" si="3"/>
        <v>0</v>
      </c>
    </row>
    <row r="54" spans="2:7">
      <c r="B54" s="6" t="s">
        <v>54</v>
      </c>
      <c r="C54" s="8">
        <v>0</v>
      </c>
      <c r="D54" s="9">
        <v>100000</v>
      </c>
      <c r="E54" s="8">
        <f>+D54</f>
        <v>100000</v>
      </c>
      <c r="F54" s="8">
        <v>0</v>
      </c>
      <c r="G54" s="8">
        <f t="shared" si="3"/>
        <v>0</v>
      </c>
    </row>
    <row r="55" spans="2:7">
      <c r="B55" s="6" t="s">
        <v>55</v>
      </c>
      <c r="C55" s="8">
        <v>0</v>
      </c>
      <c r="D55" s="9">
        <v>0</v>
      </c>
      <c r="E55" s="8">
        <f t="shared" si="6"/>
        <v>0</v>
      </c>
      <c r="F55" s="8">
        <v>0</v>
      </c>
      <c r="G55" s="8">
        <f t="shared" si="3"/>
        <v>0</v>
      </c>
    </row>
    <row r="56" spans="2:7">
      <c r="B56" s="6" t="s">
        <v>56</v>
      </c>
      <c r="C56" s="8">
        <v>0</v>
      </c>
      <c r="D56" s="9">
        <v>0</v>
      </c>
      <c r="E56" s="8">
        <f t="shared" si="6"/>
        <v>0</v>
      </c>
      <c r="F56" s="8">
        <v>0</v>
      </c>
      <c r="G56" s="8">
        <f t="shared" si="3"/>
        <v>0</v>
      </c>
    </row>
    <row r="57" spans="2:7">
      <c r="B57" s="6" t="s">
        <v>57</v>
      </c>
      <c r="C57" s="8">
        <v>0</v>
      </c>
      <c r="D57" s="9">
        <v>300000</v>
      </c>
      <c r="E57" s="8">
        <f>+D57</f>
        <v>300000</v>
      </c>
      <c r="F57" s="8">
        <v>0</v>
      </c>
      <c r="G57" s="8">
        <f t="shared" si="3"/>
        <v>0</v>
      </c>
    </row>
    <row r="58" spans="2:7">
      <c r="B58" s="6" t="s">
        <v>58</v>
      </c>
      <c r="C58" s="8">
        <v>0</v>
      </c>
      <c r="D58" s="9">
        <v>0</v>
      </c>
      <c r="E58" s="8">
        <f t="shared" si="6"/>
        <v>0</v>
      </c>
      <c r="F58" s="8">
        <v>0</v>
      </c>
      <c r="G58" s="8">
        <f t="shared" si="3"/>
        <v>0</v>
      </c>
    </row>
    <row r="59" spans="2:7">
      <c r="B59" s="6" t="s">
        <v>59</v>
      </c>
      <c r="C59" s="8">
        <v>0</v>
      </c>
      <c r="D59" s="9">
        <v>0</v>
      </c>
      <c r="E59" s="8">
        <f t="shared" si="6"/>
        <v>0</v>
      </c>
      <c r="F59" s="8">
        <v>0</v>
      </c>
      <c r="G59" s="8">
        <f t="shared" si="3"/>
        <v>0</v>
      </c>
    </row>
    <row r="60" spans="2:7">
      <c r="B60" s="6" t="s">
        <v>60</v>
      </c>
      <c r="C60" s="8">
        <v>0</v>
      </c>
      <c r="D60" s="9">
        <v>0</v>
      </c>
      <c r="E60" s="8">
        <f t="shared" si="6"/>
        <v>0</v>
      </c>
      <c r="F60" s="8">
        <v>0</v>
      </c>
      <c r="G60" s="8">
        <f t="shared" si="3"/>
        <v>0</v>
      </c>
    </row>
    <row r="61" spans="2:7">
      <c r="B61" s="6" t="s">
        <v>61</v>
      </c>
      <c r="C61" s="8">
        <v>0</v>
      </c>
      <c r="D61" s="9">
        <v>0</v>
      </c>
      <c r="E61" s="8">
        <f t="shared" si="6"/>
        <v>0</v>
      </c>
      <c r="F61" s="8">
        <v>0</v>
      </c>
      <c r="G61" s="8">
        <f t="shared" si="3"/>
        <v>0</v>
      </c>
    </row>
    <row r="62" spans="2:7" ht="15">
      <c r="B62" s="4" t="s">
        <v>62</v>
      </c>
      <c r="C62" s="5">
        <f>+C63+C64+C65+C66</f>
        <v>0</v>
      </c>
      <c r="D62" s="24">
        <f t="shared" ref="D62:F62" si="8">+D63+D64+D65+D66</f>
        <v>1000000</v>
      </c>
      <c r="E62" s="5">
        <f>+D62</f>
        <v>1000000</v>
      </c>
      <c r="F62" s="5">
        <f t="shared" si="8"/>
        <v>0</v>
      </c>
      <c r="G62" s="5">
        <f t="shared" si="3"/>
        <v>0</v>
      </c>
    </row>
    <row r="63" spans="2:7">
      <c r="B63" s="6" t="s">
        <v>63</v>
      </c>
      <c r="C63" s="8">
        <v>0</v>
      </c>
      <c r="D63" s="9">
        <v>1000000</v>
      </c>
      <c r="E63" s="8">
        <f>+D63</f>
        <v>1000000</v>
      </c>
      <c r="F63" s="8">
        <v>0</v>
      </c>
      <c r="G63" s="8">
        <f t="shared" si="3"/>
        <v>0</v>
      </c>
    </row>
    <row r="64" spans="2:7">
      <c r="B64" s="6" t="s">
        <v>64</v>
      </c>
      <c r="C64" s="8">
        <v>0</v>
      </c>
      <c r="D64" s="9">
        <v>0</v>
      </c>
      <c r="E64" s="8">
        <f t="shared" si="6"/>
        <v>0</v>
      </c>
      <c r="F64" s="8">
        <v>0</v>
      </c>
      <c r="G64" s="8">
        <f t="shared" si="3"/>
        <v>0</v>
      </c>
    </row>
    <row r="65" spans="2:7">
      <c r="B65" s="6" t="s">
        <v>65</v>
      </c>
      <c r="C65" s="8">
        <v>0</v>
      </c>
      <c r="D65" s="9">
        <v>0</v>
      </c>
      <c r="E65" s="8">
        <f t="shared" si="6"/>
        <v>0</v>
      </c>
      <c r="F65" s="8">
        <v>0</v>
      </c>
      <c r="G65" s="8">
        <f t="shared" si="3"/>
        <v>0</v>
      </c>
    </row>
    <row r="66" spans="2:7">
      <c r="B66" s="6" t="s">
        <v>66</v>
      </c>
      <c r="C66" s="8">
        <v>0</v>
      </c>
      <c r="D66" s="9">
        <v>0</v>
      </c>
      <c r="E66" s="8">
        <f t="shared" si="6"/>
        <v>0</v>
      </c>
      <c r="F66" s="8">
        <v>0</v>
      </c>
      <c r="G66" s="8">
        <f t="shared" si="3"/>
        <v>0</v>
      </c>
    </row>
    <row r="67" spans="2:7" ht="15">
      <c r="B67" s="4" t="s">
        <v>67</v>
      </c>
      <c r="C67" s="5">
        <v>0</v>
      </c>
      <c r="D67" s="24">
        <v>0</v>
      </c>
      <c r="E67" s="5">
        <f t="shared" si="6"/>
        <v>0</v>
      </c>
      <c r="F67" s="5">
        <v>0</v>
      </c>
      <c r="G67" s="5">
        <f t="shared" si="3"/>
        <v>0</v>
      </c>
    </row>
    <row r="68" spans="2:7">
      <c r="B68" s="6" t="s">
        <v>68</v>
      </c>
      <c r="C68" s="8">
        <v>0</v>
      </c>
      <c r="D68" s="9">
        <v>0</v>
      </c>
      <c r="E68" s="8">
        <f t="shared" si="6"/>
        <v>0</v>
      </c>
      <c r="F68" s="8">
        <v>0</v>
      </c>
      <c r="G68" s="8">
        <f t="shared" si="3"/>
        <v>0</v>
      </c>
    </row>
    <row r="69" spans="2:7">
      <c r="B69" s="6" t="s">
        <v>69</v>
      </c>
      <c r="C69" s="8">
        <v>0</v>
      </c>
      <c r="D69" s="9">
        <v>0</v>
      </c>
      <c r="E69" s="8">
        <f t="shared" si="6"/>
        <v>0</v>
      </c>
      <c r="F69" s="8">
        <v>0</v>
      </c>
      <c r="G69" s="8">
        <f t="shared" si="3"/>
        <v>0</v>
      </c>
    </row>
    <row r="70" spans="2:7" ht="15">
      <c r="B70" s="4" t="s">
        <v>70</v>
      </c>
      <c r="C70" s="5">
        <v>0</v>
      </c>
      <c r="D70" s="24">
        <v>0</v>
      </c>
      <c r="E70" s="5">
        <f t="shared" si="6"/>
        <v>0</v>
      </c>
      <c r="F70" s="5">
        <v>0</v>
      </c>
      <c r="G70" s="5">
        <f t="shared" si="3"/>
        <v>0</v>
      </c>
    </row>
    <row r="71" spans="2:7">
      <c r="B71" s="6" t="s">
        <v>71</v>
      </c>
      <c r="C71" s="8">
        <v>0</v>
      </c>
      <c r="D71" s="9">
        <v>0</v>
      </c>
      <c r="E71" s="8">
        <f t="shared" si="6"/>
        <v>0</v>
      </c>
      <c r="F71" s="8">
        <v>0</v>
      </c>
      <c r="G71" s="8">
        <f t="shared" si="3"/>
        <v>0</v>
      </c>
    </row>
    <row r="72" spans="2:7">
      <c r="B72" s="6" t="s">
        <v>72</v>
      </c>
      <c r="C72" s="8">
        <v>0</v>
      </c>
      <c r="D72" s="9">
        <v>0</v>
      </c>
      <c r="E72" s="8">
        <f t="shared" si="6"/>
        <v>0</v>
      </c>
      <c r="F72" s="8">
        <v>0</v>
      </c>
      <c r="G72" s="8">
        <f t="shared" si="3"/>
        <v>0</v>
      </c>
    </row>
    <row r="73" spans="2:7">
      <c r="B73" s="6" t="s">
        <v>73</v>
      </c>
      <c r="C73" s="8">
        <v>0</v>
      </c>
      <c r="D73" s="9">
        <v>0</v>
      </c>
      <c r="E73" s="8">
        <f t="shared" si="6"/>
        <v>0</v>
      </c>
      <c r="F73" s="8">
        <v>0</v>
      </c>
      <c r="G73" s="8">
        <f t="shared" si="3"/>
        <v>0</v>
      </c>
    </row>
    <row r="74" spans="2:7" ht="15">
      <c r="B74" s="11" t="s">
        <v>74</v>
      </c>
      <c r="C74" s="5">
        <v>0</v>
      </c>
      <c r="D74" s="24">
        <v>0</v>
      </c>
      <c r="E74" s="5">
        <f t="shared" si="6"/>
        <v>0</v>
      </c>
      <c r="F74" s="5">
        <v>0</v>
      </c>
      <c r="G74" s="5">
        <f t="shared" si="3"/>
        <v>0</v>
      </c>
    </row>
    <row r="75" spans="2:7">
      <c r="B75" s="4" t="s">
        <v>75</v>
      </c>
      <c r="C75" s="8">
        <v>0</v>
      </c>
      <c r="D75" s="9">
        <v>0</v>
      </c>
      <c r="E75" s="8">
        <f t="shared" ref="E75:E82" si="9">+C75-D75</f>
        <v>0</v>
      </c>
      <c r="F75" s="8">
        <v>0</v>
      </c>
      <c r="G75" s="8">
        <f t="shared" ref="G75:G83" si="10">+F75</f>
        <v>0</v>
      </c>
    </row>
    <row r="76" spans="2:7">
      <c r="B76" s="6" t="s">
        <v>76</v>
      </c>
      <c r="C76" s="8">
        <v>0</v>
      </c>
      <c r="D76" s="9">
        <v>0</v>
      </c>
      <c r="E76" s="8">
        <f t="shared" si="9"/>
        <v>0</v>
      </c>
      <c r="F76" s="8">
        <v>0</v>
      </c>
      <c r="G76" s="8">
        <f t="shared" si="10"/>
        <v>0</v>
      </c>
    </row>
    <row r="77" spans="2:7">
      <c r="B77" s="6" t="s">
        <v>77</v>
      </c>
      <c r="C77" s="8">
        <v>0</v>
      </c>
      <c r="D77" s="9">
        <v>0</v>
      </c>
      <c r="E77" s="8">
        <f t="shared" si="9"/>
        <v>0</v>
      </c>
      <c r="F77" s="8">
        <v>0</v>
      </c>
      <c r="G77" s="8">
        <f t="shared" si="10"/>
        <v>0</v>
      </c>
    </row>
    <row r="78" spans="2:7" ht="15">
      <c r="B78" s="4" t="s">
        <v>78</v>
      </c>
      <c r="C78" s="5">
        <v>0</v>
      </c>
      <c r="D78" s="24">
        <v>0</v>
      </c>
      <c r="E78" s="5">
        <f t="shared" si="9"/>
        <v>0</v>
      </c>
      <c r="F78" s="5">
        <v>0</v>
      </c>
      <c r="G78" s="5">
        <f t="shared" si="10"/>
        <v>0</v>
      </c>
    </row>
    <row r="79" spans="2:7">
      <c r="B79" s="6" t="s">
        <v>79</v>
      </c>
      <c r="C79" s="8">
        <v>0</v>
      </c>
      <c r="D79" s="9">
        <v>0</v>
      </c>
      <c r="E79" s="8">
        <f t="shared" si="9"/>
        <v>0</v>
      </c>
      <c r="F79" s="8">
        <v>0</v>
      </c>
      <c r="G79" s="8">
        <f t="shared" si="10"/>
        <v>0</v>
      </c>
    </row>
    <row r="80" spans="2:7">
      <c r="B80" s="6" t="s">
        <v>80</v>
      </c>
      <c r="C80" s="8">
        <v>0</v>
      </c>
      <c r="D80" s="9">
        <v>0</v>
      </c>
      <c r="E80" s="8">
        <f t="shared" si="9"/>
        <v>0</v>
      </c>
      <c r="F80" s="8">
        <v>0</v>
      </c>
      <c r="G80" s="8">
        <f t="shared" si="10"/>
        <v>0</v>
      </c>
    </row>
    <row r="81" spans="2:7" ht="15">
      <c r="B81" s="4" t="s">
        <v>81</v>
      </c>
      <c r="C81" s="5">
        <v>0</v>
      </c>
      <c r="D81" s="24">
        <v>0</v>
      </c>
      <c r="E81" s="5">
        <f t="shared" si="9"/>
        <v>0</v>
      </c>
      <c r="F81" s="5">
        <v>0</v>
      </c>
      <c r="G81" s="5">
        <f t="shared" si="10"/>
        <v>0</v>
      </c>
    </row>
    <row r="82" spans="2:7">
      <c r="B82" s="6" t="s">
        <v>82</v>
      </c>
      <c r="C82" s="8">
        <v>0</v>
      </c>
      <c r="D82" s="9">
        <v>0</v>
      </c>
      <c r="E82" s="8">
        <f t="shared" si="9"/>
        <v>0</v>
      </c>
      <c r="F82" s="8">
        <v>0</v>
      </c>
      <c r="G82" s="8">
        <f t="shared" si="10"/>
        <v>0</v>
      </c>
    </row>
    <row r="83" spans="2:7" ht="15">
      <c r="B83" s="12" t="s">
        <v>83</v>
      </c>
      <c r="C83" s="13">
        <f>+C10+C16+C26+C36+C52+C62</f>
        <v>1938365943</v>
      </c>
      <c r="D83" s="13">
        <f t="shared" ref="D83" si="11">+D10+D16+D26+D36+D52+D62</f>
        <v>0</v>
      </c>
      <c r="E83" s="13">
        <f>+E10+E16+E26+E36+E52+E62+E67+E70+E74+E78+E81</f>
        <v>1938365943</v>
      </c>
      <c r="F83" s="13">
        <f t="shared" ref="F83" si="12">+F74+F70+F67+F62+F52+F45+F36+F26+F16+F10</f>
        <v>96191016.530000001</v>
      </c>
      <c r="G83" s="13">
        <f t="shared" si="10"/>
        <v>96191016.530000001</v>
      </c>
    </row>
    <row r="84" spans="2:7">
      <c r="G84" s="15"/>
    </row>
    <row r="85" spans="2:7">
      <c r="G85" s="15"/>
    </row>
    <row r="86" spans="2:7">
      <c r="G86" s="15"/>
    </row>
    <row r="87" spans="2:7">
      <c r="G87" s="15"/>
    </row>
    <row r="88" spans="2:7">
      <c r="G88" s="15"/>
    </row>
    <row r="89" spans="2:7">
      <c r="D89" s="15"/>
      <c r="G89" s="15"/>
    </row>
    <row r="90" spans="2:7">
      <c r="G90" s="15"/>
    </row>
    <row r="91" spans="2:7">
      <c r="G91" s="15"/>
    </row>
    <row r="92" spans="2:7" ht="15.75" thickBot="1">
      <c r="C92" s="16"/>
      <c r="D92" s="16"/>
      <c r="E92" s="16"/>
      <c r="F92" s="17"/>
      <c r="G92" s="17"/>
    </row>
    <row r="93" spans="2:7" ht="45.75" customHeight="1" thickBot="1">
      <c r="B93" s="18" t="s">
        <v>84</v>
      </c>
      <c r="C93" s="25" t="s">
        <v>88</v>
      </c>
      <c r="D93" s="26"/>
      <c r="E93" s="16"/>
      <c r="F93" s="17"/>
      <c r="G93" s="17"/>
    </row>
    <row r="94" spans="2:7" ht="30" thickBot="1">
      <c r="B94" s="18" t="s">
        <v>85</v>
      </c>
      <c r="C94" s="25"/>
      <c r="D94" s="26"/>
      <c r="E94" s="16"/>
      <c r="F94" s="19"/>
      <c r="G94" s="19"/>
    </row>
    <row r="95" spans="2:7" ht="58.5" thickBot="1">
      <c r="B95" s="20" t="s">
        <v>86</v>
      </c>
      <c r="C95" s="21"/>
      <c r="D95" s="21"/>
      <c r="E95" s="19"/>
      <c r="F95" s="19"/>
      <c r="G95" s="19"/>
    </row>
    <row r="96" spans="2:7">
      <c r="C96" s="21"/>
      <c r="D96" s="21"/>
    </row>
    <row r="114" spans="2:6">
      <c r="C114"/>
      <c r="D114"/>
      <c r="E114"/>
      <c r="F114"/>
    </row>
    <row r="115" spans="2:6" ht="15.75">
      <c r="B115" s="22"/>
      <c r="C115" s="23"/>
      <c r="D115" s="23"/>
      <c r="E115" s="23"/>
      <c r="F115" s="23"/>
    </row>
    <row r="116" spans="2:6" ht="15.75">
      <c r="B116" s="22"/>
      <c r="C116" s="23"/>
      <c r="D116" s="23"/>
      <c r="E116" s="23"/>
    </row>
    <row r="117" spans="2:6" ht="15.75">
      <c r="B117" s="22"/>
      <c r="C117" s="23"/>
      <c r="D117" s="23"/>
      <c r="E117" s="23"/>
    </row>
    <row r="125" spans="2:6" ht="15.75">
      <c r="B125" s="22"/>
    </row>
    <row r="126" spans="2:6" ht="15.75">
      <c r="B126" s="22"/>
    </row>
    <row r="127" spans="2:6" ht="15.75">
      <c r="B127" s="22"/>
    </row>
  </sheetData>
  <mergeCells count="11">
    <mergeCell ref="C93:D94"/>
    <mergeCell ref="B1:G1"/>
    <mergeCell ref="B2:G2"/>
    <mergeCell ref="B3:G3"/>
    <mergeCell ref="B4:G4"/>
    <mergeCell ref="B5:G5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FC43E-AF9C-4AF0-B3FD-A76AFA239686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191159f0-d269-4be3-b46f-1528f0aa7b35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1a36d1d-db40-4e71-bb09-07986533af5b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A6735-3064-47FA-81CB-2BB27338E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cp:lastPrinted>2025-02-11T14:30:47Z</cp:lastPrinted>
  <dcterms:created xsi:type="dcterms:W3CDTF">2024-09-09T15:39:45Z</dcterms:created>
  <dcterms:modified xsi:type="dcterms:W3CDTF">2025-02-20T14:41:01Z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