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DF\New Portal\10- Presupuesto\Ejecución del Presupuesto\2025\Junio\"/>
    </mc:Choice>
  </mc:AlternateContent>
  <bookViews>
    <workbookView xWindow="0" yWindow="0" windowWidth="20490" windowHeight="8790"/>
  </bookViews>
  <sheets>
    <sheet name="Junio- 2025" sheetId="1" r:id="rId1"/>
  </sheets>
  <definedNames>
    <definedName name="_xlnm.Print_Area" localSheetId="0">'Junio- 2025'!$A$1:$L$102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K65" i="1"/>
  <c r="K55" i="1"/>
  <c r="K39" i="1"/>
  <c r="K29" i="1"/>
  <c r="K19" i="1"/>
  <c r="K13" i="1"/>
  <c r="K86" i="1" l="1"/>
  <c r="E63" i="1"/>
  <c r="E61" i="1"/>
  <c r="D55" i="1"/>
  <c r="D13" i="1"/>
  <c r="J65" i="1"/>
  <c r="J55" i="1"/>
  <c r="J39" i="1"/>
  <c r="J29" i="1"/>
  <c r="J19" i="1"/>
  <c r="J13" i="1"/>
  <c r="I13" i="1"/>
  <c r="D19" i="1"/>
  <c r="I65" i="1"/>
  <c r="I55" i="1"/>
  <c r="I39" i="1"/>
  <c r="I29" i="1"/>
  <c r="I19" i="1"/>
  <c r="H19" i="1"/>
  <c r="H65" i="1"/>
  <c r="H55" i="1"/>
  <c r="H39" i="1"/>
  <c r="H29" i="1"/>
  <c r="H13" i="1"/>
  <c r="E59" i="1"/>
  <c r="E32" i="1"/>
  <c r="J86" i="1" l="1"/>
  <c r="I86" i="1"/>
  <c r="H86" i="1"/>
  <c r="G39" i="1"/>
  <c r="L39" i="1" s="1"/>
  <c r="G65" i="1"/>
  <c r="G55" i="1"/>
  <c r="G29" i="1"/>
  <c r="G19" i="1"/>
  <c r="G13" i="1"/>
  <c r="G86" i="1" l="1"/>
  <c r="E56" i="1"/>
  <c r="E66" i="1"/>
  <c r="E60" i="1"/>
  <c r="E57" i="1"/>
  <c r="E58" i="1"/>
  <c r="E62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55" i="1" l="1"/>
  <c r="F65" i="1"/>
  <c r="L65" i="1" s="1"/>
  <c r="D65" i="1"/>
  <c r="E65" i="1" s="1"/>
  <c r="C65" i="1"/>
  <c r="F55" i="1"/>
  <c r="L55" i="1" s="1"/>
  <c r="C55" i="1"/>
  <c r="D39" i="1"/>
  <c r="C39" i="1"/>
  <c r="F29" i="1"/>
  <c r="L29" i="1" s="1"/>
  <c r="C29" i="1"/>
  <c r="E29" i="1" s="1"/>
  <c r="F19" i="1"/>
  <c r="L19" i="1" s="1"/>
  <c r="C19" i="1"/>
  <c r="F13" i="1"/>
  <c r="L13" i="1" s="1"/>
  <c r="C13" i="1"/>
  <c r="E13" i="1" s="1"/>
  <c r="E19" i="1" l="1"/>
  <c r="E39" i="1"/>
  <c r="C86" i="1"/>
  <c r="D86" i="1"/>
  <c r="F86" i="1"/>
  <c r="L86" i="1" s="1"/>
  <c r="B8" i="1" l="1"/>
  <c r="E86" i="1"/>
</calcChain>
</file>

<file path=xl/sharedStrings.xml><?xml version="1.0" encoding="utf-8"?>
<sst xmlns="http://schemas.openxmlformats.org/spreadsheetml/2006/main" count="94" uniqueCount="94">
  <si>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</si>
  <si>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</si>
  <si>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</si>
  <si>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</si>
  <si>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</si>
  <si>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</si>
  <si>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</si>
  <si>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</si>
  <si>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</si>
  <si>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</si>
  <si>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</si>
  <si>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</si>
  <si>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</si>
  <si>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</si>
  <si>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</si>
  <si>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</si>
  <si>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</si>
  <si>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</si>
  <si>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</si>
  <si>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</si>
  <si>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</si>
  <si>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</si>
  <si>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</si>
  <si>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</si>
  <si>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</si>
  <si>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</si>
  <si>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</si>
  <si>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</si>
  <si>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</si>
  <si>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</si>
  <si>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</si>
  <si>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</si>
  <si>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</si>
  <si>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</si>
  <si>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</si>
  <si>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</si>
  <si>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</si>
  <si>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</si>
  <si>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</si>
  <si>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</si>
  <si>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</si>
  <si>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</si>
  <si>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</si>
  <si>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</si>
  <si>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</si>
  <si>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</si>
  <si>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</si>
  <si>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</si>
  <si>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</si>
  <si>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</si>
  <si>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</si>
  <si>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</si>
  <si>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</si>
  <si>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</si>
  <si>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</si>
  <si>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</si>
  <si>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</si>
  <si>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</si>
  <si>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</si>
  <si>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</si>
  <si>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</si>
  <si>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</si>
  <si>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</si>
  <si>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</si>
  <si>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</si>
  <si>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</si>
  <si>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</si>
  <si>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</si>
  <si>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</si>
  <si>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</si>
  <si>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</si>
  <si>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</si>
  <si>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</si>
  <si>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</si>
  <si>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</si>
  <si>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</si>
  <si>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</si>
  <si>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</si>
  <si>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</si>
  <si>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</si>
  <si>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</si>
  <si>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</si>
  <si>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</si>
  <si>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</si>
  <si>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</si>
  <si>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</si>
  <si>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</si>
  <si>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</si>
  <si>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</si>
  <si>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Marzo</t>
  </si>
  <si>
    <t>Abril</t>
  </si>
  <si>
    <t>Mayo</t>
  </si>
  <si>
    <t>Junio</t>
  </si>
  <si>
    <t>Fecha: 02/07/2025
Hora:   11:08 p.m.                                                 
Formato: EXCEL
Tamaño:   57.90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</si>
</sst>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153865</xdr:colOff>
      <xdr:row>97</xdr:row>
      <xdr:rowOff>219807</xdr:rowOff>
    </xdr:from>
    <xdr:to>
      <xdr:col>10</xdr:col>
      <xdr:colOff>251874</xdr:colOff>
      <xdr:row>101</xdr:row>
      <xdr:rowOff>109903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365" y="21218769"/>
          <a:ext cx="9130812" cy="1611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L130"/>
  <sheetViews>
    <sheetView showGridLines="0" tabSelected="1" view="pageBreakPreview" topLeftCell="A2" zoomScale="130" zoomScaleNormal="130" zoomScaleSheetLayoutView="130" workbookViewId="0">
      <selection activeCell="G96" sqref="G96"/>
    </sheetView>
  </sheetViews>
  <sheetFormatPr baseColWidth="10" defaultColWidth="11.375" defaultRowHeight="14.25"/>
  <cols>
    <col min="1" max="1" width="4.25" customWidth="1"/>
    <col min="2" max="2" width="55.75" style="14" customWidth="1"/>
    <col min="3" max="3" width="17.375" style="14" bestFit="1" customWidth="1"/>
    <col min="4" max="4" width="17.875" style="14" customWidth="1"/>
    <col min="5" max="5" width="17.75" style="14" customWidth="1"/>
    <col min="6" max="11" width="16.375" style="14" customWidth="1"/>
    <col min="12" max="12" width="17.375" style="14" customWidth="1"/>
  </cols>
  <sheetData>
    <row r="4" spans="2:12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2:12" ht="20.25">
      <c r="B5" s="29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20.25">
      <c r="B6" s="31" t="s">
        <v>87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 ht="20.25">
      <c r="B7" s="32" t="s">
        <v>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ht="20.25">
      <c r="B8" s="33">
        <f>+L86</f>
        <v>815065558.75999999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10" spans="2:12">
      <c r="B10" s="34" t="s">
        <v>2</v>
      </c>
      <c r="C10" s="35" t="s">
        <v>3</v>
      </c>
      <c r="D10" s="35" t="s">
        <v>4</v>
      </c>
      <c r="E10" s="35" t="s">
        <v>5</v>
      </c>
      <c r="F10" s="37" t="s">
        <v>6</v>
      </c>
      <c r="G10" s="38"/>
      <c r="H10" s="38"/>
      <c r="I10" s="38"/>
      <c r="J10" s="38"/>
      <c r="K10" s="38"/>
      <c r="L10" s="39"/>
    </row>
    <row r="11" spans="2:12">
      <c r="B11" s="34"/>
      <c r="C11" s="36"/>
      <c r="D11" s="36"/>
      <c r="E11" s="36"/>
      <c r="F11" s="1" t="s">
        <v>7</v>
      </c>
      <c r="G11" s="1" t="s">
        <v>88</v>
      </c>
      <c r="H11" s="1" t="s">
        <v>89</v>
      </c>
      <c r="I11" s="1" t="s">
        <v>90</v>
      </c>
      <c r="J11" s="1" t="s">
        <v>91</v>
      </c>
      <c r="K11" s="1" t="s">
        <v>92</v>
      </c>
      <c r="L11" s="1" t="s">
        <v>8</v>
      </c>
    </row>
    <row r="12" spans="2:12">
      <c r="B12" s="2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2:12" ht="15">
      <c r="B13" s="4" t="s">
        <v>10</v>
      </c>
      <c r="C13" s="5">
        <f t="shared" ref="C13" si="0">+C14+C15+C16+C17+C18</f>
        <v>1395632147</v>
      </c>
      <c r="D13" s="24">
        <f>+D14+D15+D16+D17+D18</f>
        <v>-100327140</v>
      </c>
      <c r="E13" s="5">
        <f>+C13+D13</f>
        <v>1295305007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 t="shared" ref="H13" si="2">+H14+H15+H16+H17+H18</f>
        <v>88802763.289999992</v>
      </c>
      <c r="I13" s="5">
        <f>+I14+I15+I16+I17+I18</f>
        <v>87908138.479999989</v>
      </c>
      <c r="J13" s="5">
        <f>+J14+J15+J16+J17+J18</f>
        <v>150298708.42000002</v>
      </c>
      <c r="K13" s="5">
        <f>+K14+K15+K16+K17+K18</f>
        <v>94705867.99000001</v>
      </c>
      <c r="L13" s="5">
        <f>+F13+G13+H13+I13+J13+K13</f>
        <v>592102114.9000001</v>
      </c>
    </row>
    <row r="14" spans="2:12">
      <c r="B14" s="6" t="s">
        <v>11</v>
      </c>
      <c r="C14" s="7">
        <v>977089851</v>
      </c>
      <c r="D14" s="9">
        <v>-23346903.449999999</v>
      </c>
      <c r="E14" s="8">
        <f t="shared" ref="E14:E40" si="3">+C14+D14</f>
        <v>953742947.54999995</v>
      </c>
      <c r="F14" s="8">
        <v>70528167</v>
      </c>
      <c r="G14" s="8">
        <v>70376652.829999998</v>
      </c>
      <c r="H14" s="8">
        <v>74127301.319999993</v>
      </c>
      <c r="I14" s="8">
        <v>73215206.5</v>
      </c>
      <c r="J14" s="8">
        <v>74349221.5</v>
      </c>
      <c r="K14" s="8">
        <v>74534783.810000002</v>
      </c>
      <c r="L14" s="8">
        <f t="shared" ref="L14:L77" si="4">+F14+G14+H14+I14+J14+K14</f>
        <v>437131332.95999998</v>
      </c>
    </row>
    <row r="15" spans="2:12">
      <c r="B15" s="6" t="s">
        <v>12</v>
      </c>
      <c r="C15" s="7">
        <v>204786276</v>
      </c>
      <c r="D15" s="9">
        <v>-75590076</v>
      </c>
      <c r="E15" s="8">
        <f t="shared" si="3"/>
        <v>129196200</v>
      </c>
      <c r="F15" s="8">
        <v>4357591.1500000004</v>
      </c>
      <c r="G15" s="8">
        <v>3756500</v>
      </c>
      <c r="H15" s="8">
        <v>3643427.29</v>
      </c>
      <c r="I15" s="8">
        <v>3698501.16</v>
      </c>
      <c r="J15" s="8">
        <v>64704974.619999997</v>
      </c>
      <c r="K15" s="8">
        <v>9013818.6199999992</v>
      </c>
      <c r="L15" s="8">
        <f t="shared" si="4"/>
        <v>89174812.840000004</v>
      </c>
    </row>
    <row r="16" spans="2:12">
      <c r="B16" s="6" t="s">
        <v>13</v>
      </c>
      <c r="C16" s="7">
        <v>500000</v>
      </c>
      <c r="D16" s="9">
        <v>-252500</v>
      </c>
      <c r="E16" s="8">
        <f t="shared" si="3"/>
        <v>247500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4"/>
        <v>0</v>
      </c>
    </row>
    <row r="17" spans="2:12">
      <c r="B17" s="6" t="s">
        <v>14</v>
      </c>
      <c r="C17" s="8">
        <v>74202100</v>
      </c>
      <c r="D17" s="9">
        <v>0</v>
      </c>
      <c r="E17" s="8">
        <f t="shared" si="3"/>
        <v>74202100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4"/>
        <v>0</v>
      </c>
    </row>
    <row r="18" spans="2:12">
      <c r="B18" s="6" t="s">
        <v>15</v>
      </c>
      <c r="C18" s="10">
        <v>139053920</v>
      </c>
      <c r="D18" s="9">
        <v>-1137660.55</v>
      </c>
      <c r="E18" s="8">
        <f t="shared" si="3"/>
        <v>137916259.44999999</v>
      </c>
      <c r="F18" s="8">
        <v>10669049.92</v>
      </c>
      <c r="G18" s="8">
        <v>10698675.82</v>
      </c>
      <c r="H18" s="8">
        <v>11032034.68</v>
      </c>
      <c r="I18" s="8">
        <v>10994430.82</v>
      </c>
      <c r="J18" s="8">
        <v>11244512.300000001</v>
      </c>
      <c r="K18" s="8">
        <v>11157265.560000001</v>
      </c>
      <c r="L18" s="8">
        <f t="shared" si="4"/>
        <v>65795969.100000009</v>
      </c>
    </row>
    <row r="19" spans="2:12" ht="15">
      <c r="B19" s="4" t="s">
        <v>16</v>
      </c>
      <c r="C19" s="5">
        <f>+C20+C21+C22+C23+C24+C25+C26+C27+C28</f>
        <v>229859894</v>
      </c>
      <c r="D19" s="24">
        <f>+D20+D21+D22+D23+D24+D25+D26+D27+D28</f>
        <v>103682181.74000001</v>
      </c>
      <c r="E19" s="5">
        <f t="shared" si="3"/>
        <v>333542075.74000001</v>
      </c>
      <c r="F19" s="5">
        <f t="shared" ref="F19:G19" si="5">+F20+F21+F22+F23+F24+F25+F26+F27+F28</f>
        <v>6167792.4699999997</v>
      </c>
      <c r="G19" s="5">
        <f t="shared" si="5"/>
        <v>14564342.800000001</v>
      </c>
      <c r="H19" s="5">
        <f>+H20+H21+H22+H23+H24+H25+H26+H27+H28</f>
        <v>20101288.219999999</v>
      </c>
      <c r="I19" s="5">
        <f>+I20+I21+I22+I23+I24+I25+I26+I27+I28</f>
        <v>10211116.99</v>
      </c>
      <c r="J19" s="5">
        <f>+J20+J21+J22+J23+J24+J25+J26+J27+J28</f>
        <v>11458275.580000002</v>
      </c>
      <c r="K19" s="5">
        <f>+K20+K21+K22+K23+K24+K25+K26+K27+K28</f>
        <v>9894245.4800000004</v>
      </c>
      <c r="L19" s="5">
        <f t="shared" si="4"/>
        <v>72397061.540000007</v>
      </c>
    </row>
    <row r="20" spans="2:12">
      <c r="B20" s="6" t="s">
        <v>17</v>
      </c>
      <c r="C20" s="8">
        <v>18050000</v>
      </c>
      <c r="D20" s="9">
        <v>42658141.450000003</v>
      </c>
      <c r="E20" s="8">
        <f t="shared" si="3"/>
        <v>60708141.450000003</v>
      </c>
      <c r="F20" s="8">
        <v>3273111.15</v>
      </c>
      <c r="G20" s="8">
        <v>2341133.2999999998</v>
      </c>
      <c r="H20" s="8">
        <v>7566419.9699999997</v>
      </c>
      <c r="I20" s="8">
        <v>5011212.03</v>
      </c>
      <c r="J20" s="8">
        <v>7819332.7800000003</v>
      </c>
      <c r="K20" s="8">
        <v>3938039.92</v>
      </c>
      <c r="L20" s="8">
        <f t="shared" si="4"/>
        <v>29949249.149999999</v>
      </c>
    </row>
    <row r="21" spans="2:12">
      <c r="B21" s="6" t="s">
        <v>18</v>
      </c>
      <c r="C21" s="8">
        <v>3855380</v>
      </c>
      <c r="D21" s="9">
        <v>5564711.46</v>
      </c>
      <c r="E21" s="8">
        <f t="shared" si="3"/>
        <v>9420091.4600000009</v>
      </c>
      <c r="F21" s="8">
        <v>4248</v>
      </c>
      <c r="G21" s="8">
        <v>0</v>
      </c>
      <c r="H21" s="8">
        <v>0</v>
      </c>
      <c r="I21" s="8">
        <v>22892</v>
      </c>
      <c r="J21" s="8">
        <v>10259</v>
      </c>
      <c r="K21" s="8">
        <v>0</v>
      </c>
      <c r="L21" s="8">
        <f t="shared" si="4"/>
        <v>37399</v>
      </c>
    </row>
    <row r="22" spans="2:12">
      <c r="B22" s="6" t="s">
        <v>19</v>
      </c>
      <c r="C22" s="8">
        <v>6000000</v>
      </c>
      <c r="D22" s="9">
        <v>2353200</v>
      </c>
      <c r="E22" s="8">
        <f t="shared" si="3"/>
        <v>8353200</v>
      </c>
      <c r="F22" s="8">
        <v>0</v>
      </c>
      <c r="G22" s="8">
        <v>432327.5</v>
      </c>
      <c r="H22" s="8">
        <v>1521756</v>
      </c>
      <c r="I22" s="8">
        <v>874017.5</v>
      </c>
      <c r="J22" s="8">
        <v>665602.51</v>
      </c>
      <c r="K22" s="8">
        <v>604864.67000000004</v>
      </c>
      <c r="L22" s="8">
        <f t="shared" si="4"/>
        <v>4098568.1799999997</v>
      </c>
    </row>
    <row r="23" spans="2:12">
      <c r="B23" s="6" t="s">
        <v>20</v>
      </c>
      <c r="C23" s="8">
        <v>4600000</v>
      </c>
      <c r="D23" s="9">
        <v>4356500.03</v>
      </c>
      <c r="E23" s="8">
        <f t="shared" si="3"/>
        <v>8956500.0300000012</v>
      </c>
      <c r="F23" s="8">
        <v>0</v>
      </c>
      <c r="G23" s="8">
        <v>0</v>
      </c>
      <c r="H23" s="8">
        <v>1625400</v>
      </c>
      <c r="I23" s="8">
        <v>0</v>
      </c>
      <c r="J23" s="8">
        <v>12460</v>
      </c>
      <c r="K23" s="8">
        <v>0</v>
      </c>
      <c r="L23" s="8">
        <f t="shared" si="4"/>
        <v>1637860</v>
      </c>
    </row>
    <row r="24" spans="2:12">
      <c r="B24" s="6" t="s">
        <v>21</v>
      </c>
      <c r="C24" s="8">
        <v>10800000</v>
      </c>
      <c r="D24" s="9">
        <v>41119760.009999998</v>
      </c>
      <c r="E24" s="8">
        <f t="shared" si="3"/>
        <v>51919760.009999998</v>
      </c>
      <c r="F24" s="8">
        <v>1377301.54</v>
      </c>
      <c r="G24" s="8">
        <v>2071677.32</v>
      </c>
      <c r="H24" s="8">
        <v>1874929.82</v>
      </c>
      <c r="I24" s="8">
        <v>1304930.96</v>
      </c>
      <c r="J24" s="8">
        <v>1079296.44</v>
      </c>
      <c r="K24" s="8">
        <v>1826467.88</v>
      </c>
      <c r="L24" s="8">
        <f t="shared" si="4"/>
        <v>9534603.9600000009</v>
      </c>
    </row>
    <row r="25" spans="2:12">
      <c r="B25" s="6" t="s">
        <v>22</v>
      </c>
      <c r="C25" s="8">
        <v>5108000</v>
      </c>
      <c r="D25" s="9">
        <v>24656728.850000001</v>
      </c>
      <c r="E25" s="8">
        <f t="shared" si="3"/>
        <v>29764728.850000001</v>
      </c>
      <c r="F25" s="8">
        <v>1418811.78</v>
      </c>
      <c r="G25" s="8">
        <v>1535180.64</v>
      </c>
      <c r="H25" s="8">
        <v>1518710.42</v>
      </c>
      <c r="I25" s="8">
        <v>1505322.45</v>
      </c>
      <c r="J25" s="8">
        <v>1552745.21</v>
      </c>
      <c r="K25" s="8">
        <v>1532721.12</v>
      </c>
      <c r="L25" s="8">
        <f t="shared" si="4"/>
        <v>9063491.620000001</v>
      </c>
    </row>
    <row r="26" spans="2:12">
      <c r="B26" s="6" t="s">
        <v>23</v>
      </c>
      <c r="C26" s="8">
        <v>0</v>
      </c>
      <c r="D26" s="9">
        <v>28922696.969999999</v>
      </c>
      <c r="E26" s="8">
        <f t="shared" si="3"/>
        <v>28922696.969999999</v>
      </c>
      <c r="F26" s="8">
        <v>0</v>
      </c>
      <c r="G26" s="8">
        <v>5619142.8200000003</v>
      </c>
      <c r="H26" s="8">
        <v>2714166.41</v>
      </c>
      <c r="I26" s="8">
        <v>0</v>
      </c>
      <c r="J26" s="8">
        <v>4716</v>
      </c>
      <c r="K26" s="8">
        <v>2002251.92</v>
      </c>
      <c r="L26" s="8">
        <f t="shared" si="4"/>
        <v>10340277.15</v>
      </c>
    </row>
    <row r="27" spans="2:12">
      <c r="B27" s="6" t="s">
        <v>24</v>
      </c>
      <c r="C27" s="8">
        <v>125786754</v>
      </c>
      <c r="D27" s="9">
        <v>-12242468.52</v>
      </c>
      <c r="E27" s="8">
        <f t="shared" si="3"/>
        <v>113544285.48</v>
      </c>
      <c r="F27" s="8">
        <v>94320</v>
      </c>
      <c r="G27" s="8">
        <v>2564881.2200000002</v>
      </c>
      <c r="H27" s="8">
        <v>3175655.43</v>
      </c>
      <c r="I27" s="8">
        <v>1469116.8</v>
      </c>
      <c r="J27" s="8">
        <v>313863.64</v>
      </c>
      <c r="K27" s="8">
        <v>-11800</v>
      </c>
      <c r="L27" s="8">
        <f t="shared" si="4"/>
        <v>7606037.0899999999</v>
      </c>
    </row>
    <row r="28" spans="2:12">
      <c r="B28" s="6" t="s">
        <v>25</v>
      </c>
      <c r="C28" s="8">
        <v>55659760</v>
      </c>
      <c r="D28" s="9">
        <v>-33707088.509999998</v>
      </c>
      <c r="E28" s="8">
        <f t="shared" si="3"/>
        <v>21952671.490000002</v>
      </c>
      <c r="F28" s="8">
        <v>0</v>
      </c>
      <c r="G28" s="8">
        <v>0</v>
      </c>
      <c r="H28" s="8">
        <v>104250.17</v>
      </c>
      <c r="I28" s="8">
        <v>23625.25</v>
      </c>
      <c r="J28" s="8">
        <v>0</v>
      </c>
      <c r="K28" s="8">
        <v>1699.97</v>
      </c>
      <c r="L28" s="8">
        <f t="shared" si="4"/>
        <v>129575.39</v>
      </c>
    </row>
    <row r="29" spans="2:12" ht="15">
      <c r="B29" s="4" t="s">
        <v>26</v>
      </c>
      <c r="C29" s="5">
        <f t="shared" ref="C29:F29" si="6">+C30+C31+C32+C33+C34+C35+C36+C37+C38</f>
        <v>125088294</v>
      </c>
      <c r="D29" s="24">
        <f t="shared" si="6"/>
        <v>7870928.3899999969</v>
      </c>
      <c r="E29" s="5">
        <f t="shared" si="3"/>
        <v>132959222.39</v>
      </c>
      <c r="F29" s="5">
        <f t="shared" si="6"/>
        <v>4468415.99</v>
      </c>
      <c r="G29" s="5">
        <f t="shared" ref="G29:H29" si="7">+G30+G31+G32+G33+G34+G35+G36+G37+G38</f>
        <v>19981349.84</v>
      </c>
      <c r="H29" s="5">
        <f t="shared" si="7"/>
        <v>17273589.449999999</v>
      </c>
      <c r="I29" s="5">
        <f t="shared" ref="I29" si="8">+I30+I31+I32+I33+I34+I35+I36+I37+I38</f>
        <v>8420209.1899999995</v>
      </c>
      <c r="J29" s="5">
        <f t="shared" ref="J29:K29" si="9">+J30+J31+J32+J33+J34+J35+J36+J37+J38</f>
        <v>4939126.43</v>
      </c>
      <c r="K29" s="5">
        <f t="shared" si="9"/>
        <v>11087522.16</v>
      </c>
      <c r="L29" s="5">
        <f t="shared" si="4"/>
        <v>66170213.060000002</v>
      </c>
    </row>
    <row r="30" spans="2:12">
      <c r="B30" s="6" t="s">
        <v>27</v>
      </c>
      <c r="C30" s="8">
        <v>78125048</v>
      </c>
      <c r="D30" s="9">
        <v>-25100396.280000001</v>
      </c>
      <c r="E30" s="8">
        <f t="shared" si="3"/>
        <v>53024651.719999999</v>
      </c>
      <c r="F30" s="8">
        <v>3524901.07</v>
      </c>
      <c r="G30" s="8">
        <v>11233758.029999999</v>
      </c>
      <c r="H30" s="8">
        <v>9032148.7799999993</v>
      </c>
      <c r="I30" s="8">
        <v>5949051.8399999999</v>
      </c>
      <c r="J30" s="8">
        <v>2726636.89</v>
      </c>
      <c r="K30" s="8">
        <v>5290198.55</v>
      </c>
      <c r="L30" s="8">
        <f t="shared" si="4"/>
        <v>37756695.159999996</v>
      </c>
    </row>
    <row r="31" spans="2:12">
      <c r="B31" s="6" t="s">
        <v>28</v>
      </c>
      <c r="C31" s="8">
        <v>15000000</v>
      </c>
      <c r="D31" s="9">
        <v>-1146709.24</v>
      </c>
      <c r="E31" s="8">
        <f t="shared" si="3"/>
        <v>13853290.76</v>
      </c>
      <c r="F31" s="8">
        <v>0</v>
      </c>
      <c r="G31" s="8">
        <v>262673.42</v>
      </c>
      <c r="H31" s="8">
        <v>492841.68</v>
      </c>
      <c r="I31" s="8">
        <v>932162.24</v>
      </c>
      <c r="J31" s="8">
        <v>7908.54</v>
      </c>
      <c r="K31" s="8">
        <v>0</v>
      </c>
      <c r="L31" s="8">
        <f t="shared" si="4"/>
        <v>1695585.88</v>
      </c>
    </row>
    <row r="32" spans="2:12">
      <c r="B32" s="6" t="s">
        <v>29</v>
      </c>
      <c r="C32" s="8">
        <v>10963246</v>
      </c>
      <c r="D32" s="9">
        <v>-6674614.4199999999</v>
      </c>
      <c r="E32" s="8">
        <f>+C32+D32</f>
        <v>4288631.58</v>
      </c>
      <c r="F32" s="8">
        <v>741200.48</v>
      </c>
      <c r="G32" s="8">
        <v>0</v>
      </c>
      <c r="H32" s="8">
        <v>94796.49</v>
      </c>
      <c r="I32" s="8">
        <v>0</v>
      </c>
      <c r="J32" s="8">
        <v>17517.29</v>
      </c>
      <c r="K32" s="8">
        <v>127199.28</v>
      </c>
      <c r="L32" s="8">
        <f t="shared" si="4"/>
        <v>980713.54</v>
      </c>
    </row>
    <row r="33" spans="2:12">
      <c r="B33" s="6" t="s">
        <v>30</v>
      </c>
      <c r="C33" s="8">
        <v>0</v>
      </c>
      <c r="D33" s="9">
        <v>3381827.51</v>
      </c>
      <c r="E33" s="8">
        <f t="shared" si="3"/>
        <v>3381827.51</v>
      </c>
      <c r="F33" s="8">
        <v>0</v>
      </c>
      <c r="G33" s="8">
        <v>1775172.5</v>
      </c>
      <c r="H33" s="8">
        <v>0</v>
      </c>
      <c r="I33" s="8">
        <v>0</v>
      </c>
      <c r="J33" s="8">
        <v>9615.49</v>
      </c>
      <c r="K33" s="8">
        <v>0</v>
      </c>
      <c r="L33" s="8">
        <f t="shared" si="4"/>
        <v>1784787.99</v>
      </c>
    </row>
    <row r="34" spans="2:12">
      <c r="B34" s="6" t="s">
        <v>31</v>
      </c>
      <c r="C34" s="8">
        <v>0</v>
      </c>
      <c r="D34" s="9">
        <v>61319.4</v>
      </c>
      <c r="E34" s="8">
        <f t="shared" si="3"/>
        <v>61319.4</v>
      </c>
      <c r="F34" s="8">
        <v>0</v>
      </c>
      <c r="G34" s="8">
        <v>29240.400000000001</v>
      </c>
      <c r="H34" s="8">
        <v>0</v>
      </c>
      <c r="I34" s="8">
        <v>0</v>
      </c>
      <c r="J34" s="8">
        <v>17092.759999999998</v>
      </c>
      <c r="K34" s="8">
        <v>0</v>
      </c>
      <c r="L34" s="8">
        <f t="shared" si="4"/>
        <v>46333.16</v>
      </c>
    </row>
    <row r="35" spans="2:12">
      <c r="B35" s="6" t="s">
        <v>32</v>
      </c>
      <c r="C35" s="8">
        <v>0</v>
      </c>
      <c r="D35" s="9">
        <v>703679.41</v>
      </c>
      <c r="E35" s="8">
        <f t="shared" si="3"/>
        <v>703679.41</v>
      </c>
      <c r="F35" s="8">
        <v>0</v>
      </c>
      <c r="G35" s="8">
        <v>5809.1</v>
      </c>
      <c r="H35" s="8">
        <v>62870.28</v>
      </c>
      <c r="I35" s="8">
        <v>0</v>
      </c>
      <c r="J35" s="8">
        <v>14735.19</v>
      </c>
      <c r="K35" s="8">
        <v>0</v>
      </c>
      <c r="L35" s="8">
        <f t="shared" si="4"/>
        <v>83414.570000000007</v>
      </c>
    </row>
    <row r="36" spans="2:12">
      <c r="B36" s="6" t="s">
        <v>33</v>
      </c>
      <c r="C36" s="8">
        <v>20000000</v>
      </c>
      <c r="D36" s="9">
        <v>16968359.989999998</v>
      </c>
      <c r="E36" s="8">
        <f t="shared" si="3"/>
        <v>36968359.989999995</v>
      </c>
      <c r="F36" s="8">
        <v>128898</v>
      </c>
      <c r="G36" s="8">
        <v>3147648.15</v>
      </c>
      <c r="H36" s="8">
        <v>4076827.7</v>
      </c>
      <c r="I36" s="8">
        <v>1188919</v>
      </c>
      <c r="J36" s="8">
        <v>2108420.27</v>
      </c>
      <c r="K36" s="8">
        <v>5670124.3300000001</v>
      </c>
      <c r="L36" s="8">
        <f t="shared" si="4"/>
        <v>16320837.449999999</v>
      </c>
    </row>
    <row r="37" spans="2:12">
      <c r="B37" s="6" t="s">
        <v>34</v>
      </c>
      <c r="C37" s="8">
        <v>0</v>
      </c>
      <c r="D37" s="9">
        <v>0</v>
      </c>
      <c r="E37" s="8">
        <f t="shared" si="3"/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f t="shared" si="4"/>
        <v>0</v>
      </c>
    </row>
    <row r="38" spans="2:12">
      <c r="B38" s="6" t="s">
        <v>35</v>
      </c>
      <c r="C38" s="8">
        <v>1000000</v>
      </c>
      <c r="D38" s="9">
        <v>19677462.02</v>
      </c>
      <c r="E38" s="8">
        <f t="shared" si="3"/>
        <v>20677462.02</v>
      </c>
      <c r="F38" s="8">
        <v>73416.44</v>
      </c>
      <c r="G38" s="8">
        <v>3527048.24</v>
      </c>
      <c r="H38" s="8">
        <v>3514104.52</v>
      </c>
      <c r="I38" s="8">
        <v>350076.11</v>
      </c>
      <c r="J38" s="8">
        <v>37200</v>
      </c>
      <c r="K38" s="8">
        <v>0</v>
      </c>
      <c r="L38" s="8">
        <f t="shared" si="4"/>
        <v>7501845.3100000005</v>
      </c>
    </row>
    <row r="39" spans="2:12" ht="15">
      <c r="B39" s="4" t="s">
        <v>36</v>
      </c>
      <c r="C39" s="5">
        <f>+C40+C41+C42+C43+C44+C45+C46+C47</f>
        <v>186285608</v>
      </c>
      <c r="D39" s="24">
        <f>+D40+D41+D42+D43+D44+D45+D46+D47</f>
        <v>0</v>
      </c>
      <c r="E39" s="5">
        <f t="shared" si="3"/>
        <v>186285608</v>
      </c>
      <c r="F39" s="5">
        <v>0</v>
      </c>
      <c r="G39" s="5">
        <f>+G40</f>
        <v>13359767</v>
      </c>
      <c r="H39" s="5">
        <f>+H40</f>
        <v>16959306</v>
      </c>
      <c r="I39" s="5">
        <f>+I40</f>
        <v>9254175</v>
      </c>
      <c r="J39" s="5">
        <f>+J40</f>
        <v>14045585</v>
      </c>
      <c r="K39" s="5">
        <f>+K40</f>
        <v>23955375</v>
      </c>
      <c r="L39" s="5">
        <f t="shared" si="4"/>
        <v>77574208</v>
      </c>
    </row>
    <row r="40" spans="2:12">
      <c r="B40" s="6" t="s">
        <v>37</v>
      </c>
      <c r="C40" s="8">
        <v>186285608</v>
      </c>
      <c r="D40" s="9">
        <v>0</v>
      </c>
      <c r="E40" s="8">
        <f t="shared" si="3"/>
        <v>186285608</v>
      </c>
      <c r="F40" s="8">
        <v>0</v>
      </c>
      <c r="G40" s="8">
        <v>13359767</v>
      </c>
      <c r="H40" s="8">
        <v>16959306</v>
      </c>
      <c r="I40" s="8">
        <v>9254175</v>
      </c>
      <c r="J40" s="8">
        <v>14045585</v>
      </c>
      <c r="K40" s="8">
        <v>23955375</v>
      </c>
      <c r="L40" s="8">
        <f t="shared" si="4"/>
        <v>77574208</v>
      </c>
    </row>
    <row r="41" spans="2:12">
      <c r="B41" s="6" t="s">
        <v>38</v>
      </c>
      <c r="C41" s="8">
        <v>0</v>
      </c>
      <c r="D41" s="9">
        <v>0</v>
      </c>
      <c r="E41" s="8">
        <f t="shared" ref="E41:E77" si="10">+C41-D41</f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f t="shared" si="4"/>
        <v>0</v>
      </c>
    </row>
    <row r="42" spans="2:12">
      <c r="B42" s="6" t="s">
        <v>39</v>
      </c>
      <c r="C42" s="8">
        <v>0</v>
      </c>
      <c r="D42" s="9">
        <v>0</v>
      </c>
      <c r="E42" s="8">
        <f t="shared" si="10"/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f t="shared" si="4"/>
        <v>0</v>
      </c>
    </row>
    <row r="43" spans="2:12">
      <c r="B43" s="6" t="s">
        <v>40</v>
      </c>
      <c r="C43" s="8">
        <v>0</v>
      </c>
      <c r="D43" s="9">
        <v>0</v>
      </c>
      <c r="E43" s="8">
        <f t="shared" si="10"/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f t="shared" si="4"/>
        <v>0</v>
      </c>
    </row>
    <row r="44" spans="2:12">
      <c r="B44" s="6" t="s">
        <v>41</v>
      </c>
      <c r="C44" s="8">
        <v>0</v>
      </c>
      <c r="D44" s="9">
        <v>0</v>
      </c>
      <c r="E44" s="8">
        <f t="shared" si="10"/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f t="shared" si="4"/>
        <v>0</v>
      </c>
    </row>
    <row r="45" spans="2:12">
      <c r="B45" s="6" t="s">
        <v>42</v>
      </c>
      <c r="C45" s="8">
        <v>0</v>
      </c>
      <c r="D45" s="9">
        <v>0</v>
      </c>
      <c r="E45" s="8">
        <f t="shared" si="10"/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f t="shared" si="4"/>
        <v>0</v>
      </c>
    </row>
    <row r="46" spans="2:12">
      <c r="B46" s="6" t="s">
        <v>43</v>
      </c>
      <c r="C46" s="8">
        <v>0</v>
      </c>
      <c r="D46" s="9">
        <v>0</v>
      </c>
      <c r="E46" s="8">
        <f t="shared" si="10"/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f t="shared" si="4"/>
        <v>0</v>
      </c>
    </row>
    <row r="47" spans="2:12">
      <c r="B47" s="6" t="s">
        <v>44</v>
      </c>
      <c r="C47" s="8">
        <v>0</v>
      </c>
      <c r="D47" s="9">
        <v>0</v>
      </c>
      <c r="E47" s="8">
        <f t="shared" si="10"/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f t="shared" si="4"/>
        <v>0</v>
      </c>
    </row>
    <row r="48" spans="2:12" ht="15">
      <c r="B48" s="4" t="s">
        <v>45</v>
      </c>
      <c r="C48" s="5">
        <v>0</v>
      </c>
      <c r="D48" s="24">
        <v>0</v>
      </c>
      <c r="E48" s="5">
        <f t="shared" si="10"/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f t="shared" si="4"/>
        <v>0</v>
      </c>
    </row>
    <row r="49" spans="2:12">
      <c r="B49" s="6" t="s">
        <v>46</v>
      </c>
      <c r="C49" s="8">
        <v>0</v>
      </c>
      <c r="D49" s="9">
        <v>0</v>
      </c>
      <c r="E49" s="8">
        <f t="shared" si="10"/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f t="shared" si="4"/>
        <v>0</v>
      </c>
    </row>
    <row r="50" spans="2:12">
      <c r="B50" s="6" t="s">
        <v>47</v>
      </c>
      <c r="C50" s="8">
        <v>0</v>
      </c>
      <c r="D50" s="9">
        <v>0</v>
      </c>
      <c r="E50" s="8">
        <f t="shared" si="10"/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f t="shared" si="4"/>
        <v>0</v>
      </c>
    </row>
    <row r="51" spans="2:12">
      <c r="B51" s="6" t="s">
        <v>48</v>
      </c>
      <c r="C51" s="8">
        <v>0</v>
      </c>
      <c r="D51" s="9">
        <v>0</v>
      </c>
      <c r="E51" s="8">
        <f t="shared" si="10"/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f t="shared" si="4"/>
        <v>0</v>
      </c>
    </row>
    <row r="52" spans="2:12">
      <c r="B52" s="6" t="s">
        <v>49</v>
      </c>
      <c r="C52" s="8">
        <v>0</v>
      </c>
      <c r="D52" s="9">
        <v>0</v>
      </c>
      <c r="E52" s="8">
        <f t="shared" si="10"/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f t="shared" si="4"/>
        <v>0</v>
      </c>
    </row>
    <row r="53" spans="2:12">
      <c r="B53" s="6" t="s">
        <v>50</v>
      </c>
      <c r="C53" s="8">
        <v>0</v>
      </c>
      <c r="D53" s="9">
        <v>0</v>
      </c>
      <c r="E53" s="8">
        <f t="shared" si="10"/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f t="shared" si="4"/>
        <v>0</v>
      </c>
    </row>
    <row r="54" spans="2:12">
      <c r="B54" s="6" t="s">
        <v>51</v>
      </c>
      <c r="C54" s="8">
        <v>0</v>
      </c>
      <c r="D54" s="9">
        <v>0</v>
      </c>
      <c r="E54" s="8">
        <f t="shared" si="10"/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f t="shared" si="4"/>
        <v>0</v>
      </c>
    </row>
    <row r="55" spans="2:12" ht="15">
      <c r="B55" s="4" t="s">
        <v>52</v>
      </c>
      <c r="C55" s="5">
        <f>+C56+C57+C58+C59+C60+C61+C62+C63+C64</f>
        <v>1500000</v>
      </c>
      <c r="D55" s="24">
        <f>+D56+D57+D58+D59+D60+D61+D62+D63+D64</f>
        <v>22785042.18</v>
      </c>
      <c r="E55" s="5">
        <f>+E56+E57+E58+E59+E60+E61+E62+E63+E64</f>
        <v>24285042.18</v>
      </c>
      <c r="F55" s="5">
        <f t="shared" ref="F55" si="11">+F56+F57+F58+F59+F60+F61+F62+F63+F64</f>
        <v>0</v>
      </c>
      <c r="G55" s="5">
        <f t="shared" ref="G55:H55" si="12">+G56+G57+G58+G59+G60+G61+G62+G63+G64</f>
        <v>3848345.39</v>
      </c>
      <c r="H55" s="5">
        <f t="shared" si="12"/>
        <v>503537.86</v>
      </c>
      <c r="I55" s="5">
        <f t="shared" ref="I55" si="13">+I56+I57+I58+I59+I60+I61+I62+I63+I64</f>
        <v>810209.54</v>
      </c>
      <c r="J55" s="5">
        <f t="shared" ref="J55:K55" si="14">+J56+J57+J58+J59+J60+J61+J62+J63+J64</f>
        <v>0</v>
      </c>
      <c r="K55" s="5">
        <f t="shared" si="14"/>
        <v>190958.13</v>
      </c>
      <c r="L55" s="5">
        <f t="shared" si="4"/>
        <v>5353050.92</v>
      </c>
    </row>
    <row r="56" spans="2:12">
      <c r="B56" s="6" t="s">
        <v>53</v>
      </c>
      <c r="C56" s="8">
        <v>1500000</v>
      </c>
      <c r="D56" s="9">
        <v>8403310.0500000007</v>
      </c>
      <c r="E56" s="8">
        <f>+C56+D56</f>
        <v>9903310.0500000007</v>
      </c>
      <c r="F56" s="8">
        <v>0</v>
      </c>
      <c r="G56" s="8">
        <v>648545.39</v>
      </c>
      <c r="H56" s="8">
        <v>317054.2</v>
      </c>
      <c r="I56" s="8">
        <v>468295.1</v>
      </c>
      <c r="J56" s="8">
        <v>0</v>
      </c>
      <c r="K56" s="8">
        <v>0</v>
      </c>
      <c r="L56" s="8">
        <f t="shared" si="4"/>
        <v>1433894.69</v>
      </c>
    </row>
    <row r="57" spans="2:12">
      <c r="B57" s="6" t="s">
        <v>54</v>
      </c>
      <c r="C57" s="8">
        <v>0</v>
      </c>
      <c r="D57" s="9">
        <v>11250.01</v>
      </c>
      <c r="E57" s="8">
        <f>+D57</f>
        <v>11250.01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f t="shared" si="4"/>
        <v>0</v>
      </c>
    </row>
    <row r="58" spans="2:12">
      <c r="B58" s="6" t="s">
        <v>55</v>
      </c>
      <c r="C58" s="8">
        <v>0</v>
      </c>
      <c r="D58" s="9">
        <v>0</v>
      </c>
      <c r="E58" s="8">
        <f t="shared" si="10"/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f t="shared" si="4"/>
        <v>0</v>
      </c>
    </row>
    <row r="59" spans="2:12">
      <c r="B59" s="6" t="s">
        <v>56</v>
      </c>
      <c r="C59" s="8">
        <v>0</v>
      </c>
      <c r="D59" s="9">
        <v>12499800</v>
      </c>
      <c r="E59" s="8">
        <f>+D59</f>
        <v>12499800</v>
      </c>
      <c r="F59" s="8">
        <v>0</v>
      </c>
      <c r="G59" s="8">
        <v>3199800</v>
      </c>
      <c r="H59" s="8">
        <v>0</v>
      </c>
      <c r="I59" s="8">
        <v>0</v>
      </c>
      <c r="J59" s="8">
        <v>0</v>
      </c>
      <c r="K59" s="8">
        <v>0</v>
      </c>
      <c r="L59" s="8">
        <f t="shared" si="4"/>
        <v>3199800</v>
      </c>
    </row>
    <row r="60" spans="2:12">
      <c r="B60" s="6" t="s">
        <v>57</v>
      </c>
      <c r="C60" s="8">
        <v>0</v>
      </c>
      <c r="D60" s="9">
        <v>1416861.97</v>
      </c>
      <c r="E60" s="8">
        <f>+D60</f>
        <v>1416861.97</v>
      </c>
      <c r="F60" s="8">
        <v>0</v>
      </c>
      <c r="G60" s="8">
        <v>0</v>
      </c>
      <c r="H60" s="8">
        <v>186483.66</v>
      </c>
      <c r="I60" s="8">
        <v>341914.44</v>
      </c>
      <c r="J60" s="8">
        <v>0</v>
      </c>
      <c r="K60" s="8">
        <v>0</v>
      </c>
      <c r="L60" s="8">
        <f t="shared" si="4"/>
        <v>528398.1</v>
      </c>
    </row>
    <row r="61" spans="2:12">
      <c r="B61" s="6" t="s">
        <v>58</v>
      </c>
      <c r="C61" s="8">
        <v>0</v>
      </c>
      <c r="D61" s="9">
        <v>205098.15</v>
      </c>
      <c r="E61" s="8">
        <f>+D61</f>
        <v>205098.15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f t="shared" si="4"/>
        <v>0</v>
      </c>
    </row>
    <row r="62" spans="2:12">
      <c r="B62" s="6" t="s">
        <v>59</v>
      </c>
      <c r="C62" s="8">
        <v>0</v>
      </c>
      <c r="D62" s="9">
        <v>0</v>
      </c>
      <c r="E62" s="8">
        <f t="shared" si="10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4"/>
        <v>0</v>
      </c>
    </row>
    <row r="63" spans="2:12">
      <c r="B63" s="6" t="s">
        <v>60</v>
      </c>
      <c r="C63" s="8">
        <v>0</v>
      </c>
      <c r="D63" s="9">
        <v>248722</v>
      </c>
      <c r="E63" s="8">
        <f>+D63</f>
        <v>248722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190958.13</v>
      </c>
      <c r="L63" s="8">
        <f t="shared" si="4"/>
        <v>190958.13</v>
      </c>
    </row>
    <row r="64" spans="2:12">
      <c r="B64" s="6" t="s">
        <v>61</v>
      </c>
      <c r="C64" s="8">
        <v>0</v>
      </c>
      <c r="D64" s="9">
        <v>0</v>
      </c>
      <c r="E64" s="8">
        <f t="shared" si="10"/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4"/>
        <v>0</v>
      </c>
    </row>
    <row r="65" spans="2:12" ht="15">
      <c r="B65" s="4" t="s">
        <v>62</v>
      </c>
      <c r="C65" s="5">
        <f>+C66+C67+C68+C69</f>
        <v>0</v>
      </c>
      <c r="D65" s="24">
        <f t="shared" ref="D65:F65" si="15">+D66+D67+D68+D69</f>
        <v>2918414.11</v>
      </c>
      <c r="E65" s="5">
        <f>+D65</f>
        <v>2918414.11</v>
      </c>
      <c r="F65" s="5">
        <f t="shared" si="15"/>
        <v>0</v>
      </c>
      <c r="G65" s="5">
        <f t="shared" ref="G65:H65" si="16">+G66+G67+G68+G69</f>
        <v>0</v>
      </c>
      <c r="H65" s="5">
        <f t="shared" si="16"/>
        <v>211792.21</v>
      </c>
      <c r="I65" s="5">
        <f t="shared" ref="I65" si="17">+I66+I67+I68+I69</f>
        <v>0</v>
      </c>
      <c r="J65" s="5">
        <f t="shared" ref="J65:K65" si="18">+J66+J67+J68+J69</f>
        <v>0</v>
      </c>
      <c r="K65" s="5">
        <f t="shared" si="18"/>
        <v>1257118.1299999999</v>
      </c>
      <c r="L65" s="5">
        <f t="shared" si="4"/>
        <v>1468910.3399999999</v>
      </c>
    </row>
    <row r="66" spans="2:12">
      <c r="B66" s="6" t="s">
        <v>63</v>
      </c>
      <c r="C66" s="8">
        <v>0</v>
      </c>
      <c r="D66" s="9">
        <v>2918414.11</v>
      </c>
      <c r="E66" s="8">
        <f>+D66</f>
        <v>2918414.11</v>
      </c>
      <c r="F66" s="8">
        <v>0</v>
      </c>
      <c r="G66" s="8">
        <v>0</v>
      </c>
      <c r="H66" s="8">
        <v>211792.21</v>
      </c>
      <c r="I66" s="8">
        <v>0</v>
      </c>
      <c r="J66" s="8">
        <v>0</v>
      </c>
      <c r="K66" s="8">
        <v>1257118.1299999999</v>
      </c>
      <c r="L66" s="8">
        <f t="shared" si="4"/>
        <v>1468910.3399999999</v>
      </c>
    </row>
    <row r="67" spans="2:12">
      <c r="B67" s="6" t="s">
        <v>64</v>
      </c>
      <c r="C67" s="8">
        <v>0</v>
      </c>
      <c r="D67" s="9">
        <v>0</v>
      </c>
      <c r="E67" s="8">
        <f t="shared" si="10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4"/>
        <v>0</v>
      </c>
    </row>
    <row r="68" spans="2:12">
      <c r="B68" s="6" t="s">
        <v>65</v>
      </c>
      <c r="C68" s="8">
        <v>0</v>
      </c>
      <c r="D68" s="9">
        <v>0</v>
      </c>
      <c r="E68" s="8">
        <f t="shared" si="10"/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f t="shared" si="4"/>
        <v>0</v>
      </c>
    </row>
    <row r="69" spans="2:12">
      <c r="B69" s="6" t="s">
        <v>66</v>
      </c>
      <c r="C69" s="8">
        <v>0</v>
      </c>
      <c r="D69" s="9">
        <v>0</v>
      </c>
      <c r="E69" s="8">
        <f t="shared" si="10"/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f t="shared" si="4"/>
        <v>0</v>
      </c>
    </row>
    <row r="70" spans="2:12" ht="15">
      <c r="B70" s="4" t="s">
        <v>67</v>
      </c>
      <c r="C70" s="5">
        <v>0</v>
      </c>
      <c r="D70" s="24">
        <v>0</v>
      </c>
      <c r="E70" s="5">
        <f t="shared" si="10"/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f t="shared" si="4"/>
        <v>0</v>
      </c>
    </row>
    <row r="71" spans="2:12">
      <c r="B71" s="6" t="s">
        <v>68</v>
      </c>
      <c r="C71" s="8">
        <v>0</v>
      </c>
      <c r="D71" s="9">
        <v>0</v>
      </c>
      <c r="E71" s="8">
        <f t="shared" si="10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f t="shared" si="4"/>
        <v>0</v>
      </c>
    </row>
    <row r="72" spans="2:12">
      <c r="B72" s="6" t="s">
        <v>69</v>
      </c>
      <c r="C72" s="8">
        <v>0</v>
      </c>
      <c r="D72" s="9">
        <v>0</v>
      </c>
      <c r="E72" s="8">
        <f t="shared" si="10"/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 t="shared" si="4"/>
        <v>0</v>
      </c>
    </row>
    <row r="73" spans="2:12" ht="15">
      <c r="B73" s="4" t="s">
        <v>70</v>
      </c>
      <c r="C73" s="5">
        <v>0</v>
      </c>
      <c r="D73" s="24">
        <v>0</v>
      </c>
      <c r="E73" s="5">
        <f t="shared" si="10"/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f t="shared" si="4"/>
        <v>0</v>
      </c>
    </row>
    <row r="74" spans="2:12">
      <c r="B74" s="6" t="s">
        <v>71</v>
      </c>
      <c r="C74" s="8">
        <v>0</v>
      </c>
      <c r="D74" s="9">
        <v>0</v>
      </c>
      <c r="E74" s="8">
        <f t="shared" si="10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f t="shared" si="4"/>
        <v>0</v>
      </c>
    </row>
    <row r="75" spans="2:12">
      <c r="B75" s="6" t="s">
        <v>72</v>
      </c>
      <c r="C75" s="8">
        <v>0</v>
      </c>
      <c r="D75" s="9">
        <v>0</v>
      </c>
      <c r="E75" s="8">
        <f t="shared" si="10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 t="shared" si="4"/>
        <v>0</v>
      </c>
    </row>
    <row r="76" spans="2:12">
      <c r="B76" s="6" t="s">
        <v>73</v>
      </c>
      <c r="C76" s="8">
        <v>0</v>
      </c>
      <c r="D76" s="9">
        <v>0</v>
      </c>
      <c r="E76" s="8">
        <f t="shared" si="10"/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 t="shared" si="4"/>
        <v>0</v>
      </c>
    </row>
    <row r="77" spans="2:12" ht="15">
      <c r="B77" s="11" t="s">
        <v>74</v>
      </c>
      <c r="C77" s="5">
        <v>0</v>
      </c>
      <c r="D77" s="24">
        <v>0</v>
      </c>
      <c r="E77" s="5">
        <f t="shared" si="10"/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f t="shared" si="4"/>
        <v>0</v>
      </c>
    </row>
    <row r="78" spans="2:12">
      <c r="B78" s="4" t="s">
        <v>75</v>
      </c>
      <c r="C78" s="8">
        <v>0</v>
      </c>
      <c r="D78" s="9">
        <v>0</v>
      </c>
      <c r="E78" s="8">
        <f t="shared" ref="E78:E85" si="19">+C78-D78</f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 t="shared" ref="L78:L86" si="20">+F78+G78+H78+I78+J78+K78</f>
        <v>0</v>
      </c>
    </row>
    <row r="79" spans="2:12">
      <c r="B79" s="6" t="s">
        <v>76</v>
      </c>
      <c r="C79" s="8">
        <v>0</v>
      </c>
      <c r="D79" s="9">
        <v>0</v>
      </c>
      <c r="E79" s="8">
        <f t="shared" si="19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f t="shared" si="20"/>
        <v>0</v>
      </c>
    </row>
    <row r="80" spans="2:12">
      <c r="B80" s="6" t="s">
        <v>77</v>
      </c>
      <c r="C80" s="8">
        <v>0</v>
      </c>
      <c r="D80" s="9">
        <v>0</v>
      </c>
      <c r="E80" s="8">
        <f t="shared" si="19"/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f t="shared" si="20"/>
        <v>0</v>
      </c>
    </row>
    <row r="81" spans="2:12" ht="15">
      <c r="B81" s="4" t="s">
        <v>78</v>
      </c>
      <c r="C81" s="5">
        <v>0</v>
      </c>
      <c r="D81" s="24">
        <v>0</v>
      </c>
      <c r="E81" s="5">
        <f t="shared" si="19"/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20"/>
        <v>0</v>
      </c>
    </row>
    <row r="82" spans="2:12">
      <c r="B82" s="6" t="s">
        <v>79</v>
      </c>
      <c r="C82" s="8">
        <v>0</v>
      </c>
      <c r="D82" s="9">
        <v>0</v>
      </c>
      <c r="E82" s="8">
        <f t="shared" si="19"/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f t="shared" si="20"/>
        <v>0</v>
      </c>
    </row>
    <row r="83" spans="2:12">
      <c r="B83" s="6" t="s">
        <v>80</v>
      </c>
      <c r="C83" s="8">
        <v>0</v>
      </c>
      <c r="D83" s="9">
        <v>0</v>
      </c>
      <c r="E83" s="8">
        <f t="shared" si="19"/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f t="shared" si="20"/>
        <v>0</v>
      </c>
    </row>
    <row r="84" spans="2:12" ht="15">
      <c r="B84" s="4" t="s">
        <v>81</v>
      </c>
      <c r="C84" s="5">
        <v>0</v>
      </c>
      <c r="D84" s="24">
        <v>0</v>
      </c>
      <c r="E84" s="5">
        <f t="shared" si="19"/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20"/>
        <v>0</v>
      </c>
    </row>
    <row r="85" spans="2:12">
      <c r="B85" s="6" t="s">
        <v>82</v>
      </c>
      <c r="C85" s="8">
        <v>0</v>
      </c>
      <c r="D85" s="9">
        <v>0</v>
      </c>
      <c r="E85" s="8">
        <f t="shared" si="19"/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 t="shared" si="20"/>
        <v>0</v>
      </c>
    </row>
    <row r="86" spans="2:12" ht="15">
      <c r="B86" s="12" t="s">
        <v>83</v>
      </c>
      <c r="C86" s="13">
        <f>+C13+C19+C29+C39+C55+C65</f>
        <v>1938365943</v>
      </c>
      <c r="D86" s="13">
        <f t="shared" ref="D86" si="21">+D13+D19+D29+D39+D55+D65</f>
        <v>36929426.420000002</v>
      </c>
      <c r="E86" s="13">
        <f>+E13+E19+E29+E39+E55+E65+E70+E73+E77+E81+E84</f>
        <v>1975295369.4200001</v>
      </c>
      <c r="F86" s="13">
        <f t="shared" ref="F86" si="22">+F77+F73+F70+F65+F55+F48+F39+F29+F19+F13</f>
        <v>96191016.530000001</v>
      </c>
      <c r="G86" s="13">
        <f>+G77+G73+G70+G65+G55+G48+G39+G29+G19+G13</f>
        <v>136585633.68000001</v>
      </c>
      <c r="H86" s="13">
        <f>+H77+H73+H70+H65+H55+H48+H39+H29+H19+H13</f>
        <v>143852277.02999997</v>
      </c>
      <c r="I86" s="13">
        <f>+I77+I73+I70+I65+I55+I48+I39+I29+I19+I13</f>
        <v>116603849.19999999</v>
      </c>
      <c r="J86" s="13">
        <f>+J77+J73+J70+J65+J55+J48+J39+J29+J19+J13+J81+J84</f>
        <v>180741695.43000001</v>
      </c>
      <c r="K86" s="13">
        <f>+K77+K73+K70+K65+K55+K48+K39+K29+K19+K13+K81+K84</f>
        <v>141091086.89000002</v>
      </c>
      <c r="L86" s="13">
        <f t="shared" si="20"/>
        <v>815065558.75999999</v>
      </c>
    </row>
    <row r="87" spans="2:12">
      <c r="L87" s="15"/>
    </row>
    <row r="88" spans="2:12">
      <c r="L88" s="15"/>
    </row>
    <row r="89" spans="2:12">
      <c r="L89" s="15"/>
    </row>
    <row r="90" spans="2:12">
      <c r="L90" s="15"/>
    </row>
    <row r="91" spans="2:12">
      <c r="L91" s="15"/>
    </row>
    <row r="92" spans="2:12">
      <c r="L92" s="15"/>
    </row>
    <row r="93" spans="2:12">
      <c r="L93" s="15"/>
    </row>
    <row r="94" spans="2:12">
      <c r="L94" s="15"/>
    </row>
    <row r="95" spans="2:12" ht="15.75" thickBot="1">
      <c r="C95" s="16"/>
      <c r="D95" s="16"/>
      <c r="E95" s="16"/>
      <c r="F95" s="17"/>
      <c r="G95" s="17"/>
      <c r="H95" s="17"/>
      <c r="I95" s="17"/>
      <c r="J95" s="17"/>
      <c r="K95" s="17"/>
      <c r="L95" s="17"/>
    </row>
    <row r="96" spans="2:12" ht="45.75" customHeight="1" thickBot="1">
      <c r="B96" s="18" t="s">
        <v>84</v>
      </c>
      <c r="C96" s="25" t="s">
        <v>93</v>
      </c>
      <c r="D96" s="26"/>
      <c r="E96" s="16"/>
      <c r="F96" s="17"/>
      <c r="G96" s="17"/>
      <c r="H96" s="17"/>
      <c r="I96" s="17"/>
      <c r="J96" s="17"/>
      <c r="K96" s="17"/>
      <c r="L96" s="17"/>
    </row>
    <row r="97" spans="2:12" ht="45" customHeight="1" thickBot="1">
      <c r="B97" s="18" t="s">
        <v>85</v>
      </c>
      <c r="C97" s="25"/>
      <c r="D97" s="26"/>
      <c r="E97" s="16"/>
      <c r="F97" s="19"/>
      <c r="G97" s="19"/>
      <c r="H97" s="19"/>
      <c r="I97" s="19"/>
      <c r="J97" s="19"/>
      <c r="K97" s="19"/>
      <c r="L97" s="19"/>
    </row>
    <row r="98" spans="2:12" ht="72.75" thickBot="1">
      <c r="B98" s="20" t="s">
        <v>86</v>
      </c>
      <c r="C98" s="21"/>
      <c r="D98" s="21"/>
      <c r="E98" s="19"/>
      <c r="F98" s="19"/>
      <c r="G98" s="19"/>
      <c r="H98" s="19"/>
      <c r="I98" s="19"/>
      <c r="J98" s="19"/>
      <c r="K98" s="19"/>
      <c r="L98" s="19"/>
    </row>
    <row r="99" spans="2:12">
      <c r="C99" s="21"/>
      <c r="D99" s="21"/>
    </row>
    <row r="117" spans="2:11">
      <c r="C117"/>
      <c r="D117"/>
      <c r="E117"/>
      <c r="F117"/>
      <c r="G117"/>
      <c r="H117"/>
      <c r="I117"/>
      <c r="J117"/>
      <c r="K117"/>
    </row>
    <row r="118" spans="2:11" ht="15.75">
      <c r="B118" s="22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2:11" ht="15.75">
      <c r="B119" s="22"/>
      <c r="C119" s="23"/>
      <c r="D119" s="23"/>
      <c r="E119" s="23"/>
    </row>
    <row r="120" spans="2:11" ht="15.75">
      <c r="B120" s="22"/>
      <c r="C120" s="23"/>
      <c r="D120" s="23"/>
      <c r="E120" s="23"/>
    </row>
    <row r="128" spans="2:11" ht="15.75">
      <c r="B128" s="22"/>
    </row>
    <row r="129" spans="2:2" ht="15.75">
      <c r="B129" s="22"/>
    </row>
    <row r="130" spans="2:2" ht="15.75">
      <c r="B130" s="22"/>
    </row>
  </sheetData>
  <mergeCells count="11">
    <mergeCell ref="C96:D97"/>
    <mergeCell ref="B4:L4"/>
    <mergeCell ref="B5:L5"/>
    <mergeCell ref="B6:L6"/>
    <mergeCell ref="B7:L7"/>
    <mergeCell ref="B8:L8"/>
    <mergeCell ref="B10:B11"/>
    <mergeCell ref="C10:C11"/>
    <mergeCell ref="D10:D11"/>
    <mergeCell ref="E10:E11"/>
    <mergeCell ref="F10:L10"/>
  </mergeCells>
  <phoneticPr fontId="14" type="noConversion"/>
  <pageMargins left="0.24" right="0.17" top="0.84" bottom="0.55000000000000004" header="0.3" footer="0.3"/>
  <pageSetup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Props1.xml><?xml version="1.0" encoding="utf-8"?>
<ds:datastoreItem xmlns:ds="http://schemas.openxmlformats.org/officeDocument/2006/customXml" ds:itemID="{929CA591-473A-43EB-948F-C5457FB5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FC43E-AF9C-4AF0-B3FD-A76AFA239686}">
  <ds:schemaRefs>
    <ds:schemaRef ds:uri="f1a36d1d-db40-4e71-bb09-07986533af5b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91159f0-d269-4be3-b46f-1528f0aa7b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Junio- 2025</vt:lpstr>
      <vt:lpstr>'Junio- 2025'!Área_de_impresión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2025-07-02T15:08:10Z</cp:lastPrinted>
  <dcterms:created xsi:type="dcterms:W3CDTF">2024-09-09T15:39:45Z</dcterms:created>
  <dcterms:modified xsi:type="dcterms:W3CDTF">2025-07-04T15:45:59Z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